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F625E8C2-2FA4-4EDD-8BEF-26FFEECAD699}" xr6:coauthVersionLast="47" xr6:coauthVersionMax="47" xr10:uidLastSave="{00000000-0000-0000-0000-000000000000}"/>
  <bookViews>
    <workbookView xWindow="25824" yWindow="1324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<sst xmlns="http://schemas.openxmlformats.org/spreadsheetml/2006/main" count="210" uniqueCount="196">
  <si>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</si>
  <si>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</si>
  <si>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</si>
  <si>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</si>
  <si>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</si>
  <si>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</si>
  <si>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</si>
  <si>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</si>
  <si>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</si>
  <si>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</si>
  <si>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</si>
  <si>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</si>
  <si>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</si>
  <si>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</si>
  <si>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</si>
  <si>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</si>
  <si>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</si>
  <si>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</si>
  <si>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</si>
  <si>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</si>
  <si>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</si>
  <si>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</si>
  <si>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</si>
  <si>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</si>
  <si>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</si>
  <si>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</si>
  <si>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</si>
  <si>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</si>
  <si>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</si>
  <si>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</si>
  <si>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</si>
  <si>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</si>
  <si>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</si>
  <si>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</si>
  <si>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</si>
  <si>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</si>
  <si>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</si>
  <si>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</si>
  <si>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</si>
  <si>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</si>
  <si>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</si>
  <si>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</si>
  <si>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</si>
  <si>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</si>
  <si>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</si>
  <si>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</si>
  <si>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</si>
  <si>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</si>
  <si>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</si>
  <si>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</si>
  <si>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</si>
  <si>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</si>
  <si>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</si>
  <si>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</si>
  <si>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</si>
  <si>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</si>
  <si>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</si>
  <si>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</si>
  <si>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</si>
  <si>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</si>
  <si>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</si>
  <si>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</si>
  <si>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</si>
  <si>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</si>
  <si>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</si>
  <si>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</si>
  <si>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</si>
  <si>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</si>
  <si>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</si>
  <si>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</si>
  <si>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</si>
  <si>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</si>
  <si>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</si>
  <si>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</si>
  <si>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</si>
  <si>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</si>
  <si>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</si>
  <si>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</si>
  <si>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</si>
  <si>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</si>
  <si>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</si>
  <si>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</si>
  <si>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</si>
  <si>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</si>
  <si>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</si>
  <si>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</si>
  <si>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</si>
  <si>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</si>
  <si>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</si>
  <si>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</si>
  <si>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</si>
  <si>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</si>
  <si>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</si>
  <si>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</si>
  <si>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</si>
  <si>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</si>
  <si>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</si>
  <si>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</si>
  <si>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</si>
  <si>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</si>
  <si>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</si>
  <si>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</si>
  <si>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</si>
  <si>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</si>
  <si>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</si>
  <si>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</si>
  <si>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</si>
  <si>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</si>
  <si>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</si>
  <si>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</si>
  <si>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</si>
  <si>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</si>
  <si>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</si>
  <si>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</si>
  <si>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</si>
  <si>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</si>
  <si>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</si>
  <si>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</si>
  <si>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</si>
  <si>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</si>
  <si>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</si>
  <si>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</si>
  <si>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</si>
  <si>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</si>
  <si>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</si>
  <si>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</si>
  <si>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</si>
  <si>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</si>
  <si>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</si>
  <si>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</si>
  <si>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</si>
  <si>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</si>
  <si>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</si>
  <si>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</si>
  <si>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</si>
  <si>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</si>
  <si>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</si>
  <si>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</si>
  <si>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</si>
  <si>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</si>
  <si>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</si>
  <si>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</si>
  <si>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</si>
  <si>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</si>
  <si>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</si>
  <si>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</si>
  <si>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</si>
  <si>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</si>
  <si>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</si>
  <si>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</si>
  <si>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</si>
  <si>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</si>
  <si>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</si>
  <si>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</si>
  <si>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</si>
  <si>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</si>
  <si>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</si>
  <si>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</si>
  <si>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</si>
  <si>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</si>
  <si>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</si>
  <si>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</si>
  <si>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</si>
  <si>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</si>
  <si>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</si>
  <si>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</si>
  <si>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</si>
  <si>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</si>
  <si>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</si>
  <si>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</si>
  <si>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</si>
  <si>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</si>
  <si>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</si>
  <si>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</si>
  <si>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</si>
  <si>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</si>
  <si>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</si>
  <si>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</si>
  <si>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</si>
  <si>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</si>
  <si>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</si>
  <si>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</si>
  <si>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</si>
  <si>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-</t>
    <phoneticPr fontId="3" type="noConversion"/>
  </si>
  <si>
    <t>월령 40% 이상으로 방풍막 연결</t>
    <phoneticPr fontId="3" type="noConversion"/>
  </si>
  <si>
    <t>DEEPS</t>
    <phoneticPr fontId="3" type="noConversion"/>
  </si>
  <si>
    <t>10s/22k 15s/25k 19s/23k</t>
    <phoneticPr fontId="3" type="noConversion"/>
  </si>
  <si>
    <t>15s/28k</t>
    <phoneticPr fontId="3" type="noConversion"/>
  </si>
  <si>
    <t>E_027583</t>
    <phoneticPr fontId="3" type="noConversion"/>
  </si>
  <si>
    <t>E_027583 RA dest로 여러 차례 포인팅 실패함/ 수동으로 해당 위치에 망원경을 보내도 포인팅 실패해서 수동 관측 함</t>
    <phoneticPr fontId="3" type="noConversion"/>
  </si>
  <si>
    <t>M_027613-027614:M</t>
    <phoneticPr fontId="3" type="noConversion"/>
  </si>
  <si>
    <t>[13:15] Dome Shutter Control 프로그램에서 shutter El(84.7-노란색 바탕)과 TCS El(86.2-빨간색 바탕)이 차이남/ connected버튼을 눌러 연결을 해제했다가</t>
    <phoneticPr fontId="3" type="noConversion"/>
  </si>
  <si>
    <t>다시 연결해도 반응하지 않아서 Dome Shutter Control을 종료 후 tmux로 재실행 함/ 정상 작동 함</t>
    <phoneticPr fontId="3" type="noConversion"/>
  </si>
  <si>
    <t>[13:32] Aux filter/shutter 오류로 readout 동안 full shutter가 안 닫힘(no. 027714)/ 다음 스크립트로 넘어가면서 자동으로 정상화 됨</t>
    <phoneticPr fontId="3" type="noConversion"/>
  </si>
  <si>
    <t>C_027643-027737</t>
    <phoneticPr fontId="3" type="noConversion"/>
  </si>
  <si>
    <t>[14:20] 짙은 구름으로 인한 관측 대기/ [18:30] 높은 습도(vaisala 87%/ 2.3m 95%) 및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</si>
</sst>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48" sqref="B48:P4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45843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53.623188405797094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0.3611111111111111</v>
      </c>
      <c r="D9" s="8">
        <v>1.5</v>
      </c>
      <c r="E9" s="8">
        <v>10.3</v>
      </c>
      <c r="F9" s="8">
        <v>58.5</v>
      </c>
      <c r="G9" s="36">
        <v>299</v>
      </c>
      <c r="H9" s="8">
        <v>0.6</v>
      </c>
      <c r="I9" s="36">
        <v>73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9.6999999999999993</v>
      </c>
      <c r="F10" s="8">
        <v>71.7</v>
      </c>
      <c r="G10" s="36">
        <v>297</v>
      </c>
      <c r="H10" s="8">
        <v>1.5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183</v>
      </c>
      <c r="E11" s="15">
        <v>7.9</v>
      </c>
      <c r="F11" s="15">
        <v>87.8</v>
      </c>
      <c r="G11" s="36">
        <v>353</v>
      </c>
      <c r="H11" s="15">
        <v>11.2</v>
      </c>
      <c r="I11" s="16"/>
      <c r="J11" s="9">
        <f>IF(L11, 1, 0) + IF(M11, 2, 0) + IF(N11, 4, 0) + IF(O11, 8, 0) + IF(P11, 16, 0)</f>
        <v>6</v>
      </c>
      <c r="K11" s="12" t="b">
        <v>0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24.409722222222221</v>
      </c>
      <c r="D12" s="19">
        <f>AVERAGE(D9:D11)</f>
        <v>1.85</v>
      </c>
      <c r="E12" s="19">
        <f>AVERAGE(E9:E11)</f>
        <v>9.2999999999999989</v>
      </c>
      <c r="F12" s="20">
        <f>AVERAGE(F9:F11)</f>
        <v>72.666666666666671</v>
      </c>
      <c r="G12" s="21"/>
      <c r="H12" s="22">
        <f>AVERAGE(H9:H11)</f>
        <v>4.4333333333333327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185</v>
      </c>
      <c r="G16" s="113" t="s">
        <v>181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0.30555555555555558</v>
      </c>
      <c r="D17" s="28">
        <v>0.30694444444444446</v>
      </c>
      <c r="E17" s="28">
        <v>0.33958333333333335</v>
      </c>
      <c r="F17" s="28">
        <v>0.42222222222222222</v>
      </c>
      <c r="G17" s="28">
        <v>0.44097222222222221</v>
      </c>
      <c r="H17" s="28">
        <v>0.77083333333333337</v>
      </c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27552</v>
      </c>
      <c r="D18" s="27">
        <v>27553</v>
      </c>
      <c r="E18" s="27">
        <v>27569</v>
      </c>
      <c r="F18" s="27">
        <v>27621</v>
      </c>
      <c r="G18" s="27">
        <v>27633</v>
      </c>
      <c r="H18" s="27">
        <v>27738</v>
      </c>
      <c r="I18" s="27"/>
      <c r="J18" s="27"/>
      <c r="K18" s="27"/>
      <c r="L18" s="27"/>
      <c r="M18" s="27"/>
      <c r="N18" s="27"/>
      <c r="O18" s="27"/>
      <c r="P18" s="114">
        <v>27743</v>
      </c>
    </row>
    <row r="19" spans="2:16" ht="14.1" customHeight="1" thickBot="1" x14ac:dyDescent="0.4">
      <c r="B19" s="13" t="s">
        <v>43</v>
      </c>
      <c r="C19" s="29"/>
      <c r="D19" s="27">
        <v>27563</v>
      </c>
      <c r="E19" s="30">
        <v>27620</v>
      </c>
      <c r="F19" s="30">
        <v>27632</v>
      </c>
      <c r="G19" s="30">
        <v>27737</v>
      </c>
      <c r="H19" s="30">
        <v>27742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52</v>
      </c>
      <c r="F20" s="33">
        <f>IF(ISNUMBER(F18),F19-F18+1,"")</f>
        <v>12</v>
      </c>
      <c r="G20" s="33">
        <f>IF(ISNUMBER(G18),G19-G18+1,"")</f>
        <v>105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0.31944444444444442</v>
      </c>
      <c r="D24" s="102">
        <v>0.31944444444444442</v>
      </c>
      <c r="E24" s="109" t="s">
        <v>177</v>
      </c>
      <c r="F24" s="154" t="s">
        <v>187</v>
      </c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0.3215277777777778</v>
      </c>
      <c r="D26" s="102">
        <v>0.32361111111111113</v>
      </c>
      <c r="E26" s="109" t="s">
        <v>164</v>
      </c>
      <c r="F26" s="154" t="s">
        <v>186</v>
      </c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0.38680555555555557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7.1527777777777773E-2</v>
      </c>
      <c r="O30" s="45"/>
      <c r="P30" s="46">
        <f>SUM(C30:J30,L30:N30)</f>
        <v>0.45833333333333337</v>
      </c>
    </row>
    <row r="31" spans="2:16" ht="14.1" customHeight="1" x14ac:dyDescent="0.35">
      <c r="B31" s="37" t="s">
        <v>169</v>
      </c>
      <c r="C31" s="47">
        <v>0.39097222222222222</v>
      </c>
      <c r="D31" s="7"/>
      <c r="E31" s="7"/>
      <c r="F31" s="7"/>
      <c r="G31" s="7">
        <v>1.6666666666666666E-2</v>
      </c>
      <c r="H31" s="7"/>
      <c r="I31" s="7"/>
      <c r="J31" s="7"/>
      <c r="K31" s="7"/>
      <c r="L31" s="7"/>
      <c r="M31" s="7"/>
      <c r="N31" s="7">
        <v>7.1527777777777773E-2</v>
      </c>
      <c r="O31" s="48"/>
      <c r="P31" s="46">
        <f>SUM(C31:N31)</f>
        <v>0.47916666666666663</v>
      </c>
    </row>
    <row r="32" spans="2:16" ht="14.1" customHeight="1" x14ac:dyDescent="0.35">
      <c r="B32" s="37" t="s">
        <v>65</v>
      </c>
      <c r="C32" s="49">
        <v>0.15069444444444444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>
        <v>7.1527777777777773E-2</v>
      </c>
      <c r="O32" s="51"/>
      <c r="P32" s="46">
        <f>SUM(C32:N32)</f>
        <v>0.22222222222222221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0.24027777777777778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1.6666666666666666E-2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0.25694444444444442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 t="s">
        <v>190</v>
      </c>
      <c r="F36" s="145"/>
      <c r="G36" s="144" t="s">
        <v>194</v>
      </c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193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195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628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-163.19999999999999</v>
      </c>
      <c r="E72" s="96" t="s">
        <v>118</v>
      </c>
      <c r="F72" s="60">
        <v>19.600000000000001</v>
      </c>
      <c r="G72" s="60">
        <v>19.7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-156.9</v>
      </c>
      <c r="D73" s="60">
        <v>-158.69999999999999</v>
      </c>
      <c r="E73" s="98" t="s">
        <v>122</v>
      </c>
      <c r="F73" s="60">
        <v>37.9</v>
      </c>
      <c r="G73" s="60">
        <v>45.1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-204.2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</v>
      </c>
      <c r="D75" s="60">
        <v>-129.69999999999999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</v>
      </c>
      <c r="D76" s="60">
        <v>30.3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</v>
      </c>
      <c r="D77" s="60">
        <v>28.4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23.4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</v>
      </c>
      <c r="D79" s="60">
        <v>21.8</v>
      </c>
      <c r="E79" s="96" t="s">
        <v>152</v>
      </c>
      <c r="F79" s="60">
        <v>15.6</v>
      </c>
      <c r="G79" s="60">
        <v>11.6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8.9099999999999994E-6</v>
      </c>
      <c r="D80" s="115">
        <v>9.1400000000000006E-6</v>
      </c>
      <c r="E80" s="98" t="s">
        <v>157</v>
      </c>
      <c r="F80" s="60">
        <v>50</v>
      </c>
      <c r="G80" s="60">
        <v>72.2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2025-07-05T18:50:52Z</dcterms:modified>
</cp:coreProperties>
</file>