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7\"/>
    </mc:Choice>
  </mc:AlternateContent>
  <xr:revisionPtr revIDLastSave="0" documentId="13_ncr:1_{7A1468AD-8B0F-4097-B949-4DFC23405863}" xr6:coauthVersionLast="47" xr6:coauthVersionMax="47" xr10:uidLastSave="{00000000-0000-0000-0000-000000000000}"/>
  <bookViews>
    <workbookView xWindow="25728" yWindow="14040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<sst xmlns="http://schemas.openxmlformats.org/spreadsheetml/2006/main" count="203" uniqueCount="187">
  <si>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</si>
  <si>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</si>
  <si>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</si>
  <si>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</si>
  <si>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</si>
  <si>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</si>
  <si>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</si>
  <si>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</si>
  <si>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</si>
  <si>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</si>
  <si>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</si>
  <si>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</si>
  <si>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</si>
  <si>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</si>
  <si>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</si>
  <si>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</si>
  <si>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</si>
  <si>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</si>
  <si>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</si>
  <si>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</si>
  <si>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</si>
  <si>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</si>
  <si>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</si>
  <si>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</si>
  <si>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</si>
  <si>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</si>
  <si>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</si>
  <si>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</si>
  <si>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</si>
  <si>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</si>
  <si>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</si>
  <si>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</si>
  <si>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</si>
  <si>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</si>
  <si>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</si>
  <si>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</si>
  <si>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</si>
  <si>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</si>
  <si>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</si>
  <si>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</si>
  <si>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</si>
  <si>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</si>
  <si>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</si>
  <si>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</si>
  <si>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</si>
  <si>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</si>
  <si>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</si>
  <si>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</si>
  <si>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</si>
  <si>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</si>
  <si>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</si>
  <si>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</si>
  <si>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</si>
  <si>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</si>
  <si>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</si>
  <si>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</si>
  <si>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</si>
  <si>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</si>
  <si>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</si>
  <si>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</si>
  <si>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</si>
  <si>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</si>
  <si>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</si>
  <si>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</si>
  <si>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</si>
  <si>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</si>
  <si>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</si>
  <si>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</si>
  <si>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</si>
  <si>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</si>
  <si>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</si>
  <si>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</si>
  <si>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</si>
  <si>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</si>
  <si>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</si>
  <si>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</si>
  <si>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</si>
  <si>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</si>
  <si>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</si>
  <si>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</si>
  <si>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</si>
  <si>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</si>
  <si>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</si>
  <si>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</si>
  <si>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</si>
  <si>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</si>
  <si>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</si>
  <si>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</si>
  <si>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</si>
  <si>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</si>
  <si>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</si>
  <si>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</si>
  <si>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</si>
  <si>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</si>
  <si>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</si>
  <si>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</si>
  <si>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</si>
  <si>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</si>
  <si>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</si>
  <si>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</si>
  <si>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</si>
  <si>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</si>
  <si>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</si>
  <si>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</si>
  <si>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</si>
  <si>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</si>
  <si>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</si>
  <si>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</si>
  <si>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</si>
  <si>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</si>
  <si>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</si>
  <si>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</si>
  <si>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</si>
  <si>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</si>
  <si>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</si>
  <si>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</si>
  <si>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</si>
  <si>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</si>
  <si>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</si>
  <si>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</si>
  <si>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</si>
  <si>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</si>
  <si>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</si>
  <si>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</si>
  <si>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</si>
  <si>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</si>
  <si>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</si>
  <si>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</si>
  <si>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</si>
  <si>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</si>
  <si>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</si>
  <si>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</si>
  <si>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</si>
  <si>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</si>
  <si>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</si>
  <si>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</si>
  <si>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</si>
  <si>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</si>
  <si>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</si>
  <si>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</si>
  <si>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</si>
  <si>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</si>
  <si>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</si>
  <si>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</si>
  <si>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</si>
  <si>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</si>
  <si>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</si>
  <si>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</si>
  <si>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</si>
  <si>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</si>
  <si>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</si>
  <si>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</si>
  <si>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</si>
  <si>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</si>
  <si>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</si>
  <si>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</si>
  <si>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</si>
  <si>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</si>
  <si>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</si>
  <si>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</si>
  <si>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</si>
  <si>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</si>
  <si>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</si>
  <si>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</si>
  <si>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</si>
  <si>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</si>
  <si>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</si>
  <si>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</si>
  <si>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</si>
  <si>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</si>
  <si>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</si>
  <si>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</si>
  <si>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</si>
  <si>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</si>
  <si>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</si>
  <si>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</si>
  <si>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</si>
  <si>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</si>
  <si>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</si>
  <si>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</si>
  <si>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</si>
  <si>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월령 40% 이하로 방풍막 연결 해제</t>
    <phoneticPr fontId="3" type="noConversion"/>
  </si>
  <si>
    <t>김예은</t>
    <phoneticPr fontId="3" type="noConversion"/>
  </si>
  <si>
    <t>-</t>
    <phoneticPr fontId="3" type="noConversion"/>
  </si>
  <si>
    <t>SW</t>
    <phoneticPr fontId="3" type="noConversion"/>
  </si>
  <si>
    <t>E</t>
    <phoneticPr fontId="3" type="noConversion"/>
  </si>
  <si>
    <t>[8:00] 높은 습도(vaisala 81%/ 2.3m 95%) 및 짙은 구름으로 인한 관측 대기/ [18:00] 높은 습도(vaisala 90%/ 2.3m 95%) 및 짙은 구름으로 인한 관측 종료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</si>
</sst>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P19" sqref="P19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45840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0.36041666666666666</v>
      </c>
      <c r="D9" s="8" t="s">
        <v>183</v>
      </c>
      <c r="E9" s="8">
        <v>4.8</v>
      </c>
      <c r="F9" s="8">
        <v>82.1</v>
      </c>
      <c r="G9" s="36" t="s">
        <v>184</v>
      </c>
      <c r="H9" s="8">
        <v>3.9</v>
      </c>
      <c r="I9" s="36">
        <v>42</v>
      </c>
      <c r="J9" s="9">
        <f>IF(L9, 1, 0) + IF(M9, 2, 0) + IF(N9, 4, 0) + IF(O9, 8, 0) + IF(P9, 16, 0)</f>
        <v>12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 t="s">
        <v>183</v>
      </c>
      <c r="E10" s="8">
        <v>3.2</v>
      </c>
      <c r="F10" s="8">
        <v>88.7</v>
      </c>
      <c r="G10" s="36" t="s">
        <v>184</v>
      </c>
      <c r="H10" s="8">
        <v>5.0999999999999996</v>
      </c>
      <c r="I10" s="11"/>
      <c r="J10" s="9">
        <f>IF(L10, 1, 0) + IF(M10, 2, 0) + IF(N10, 4, 0) + IF(O10, 8, 0) + IF(P10, 16, 0)</f>
        <v>12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1</v>
      </c>
      <c r="P10" s="12" t="b">
        <v>0</v>
      </c>
    </row>
    <row r="11" spans="2:16" ht="14.25" customHeight="1" thickBot="1" x14ac:dyDescent="0.4">
      <c r="B11" s="13" t="s">
        <v>23</v>
      </c>
      <c r="C11" s="14">
        <v>0.75</v>
      </c>
      <c r="D11" s="15" t="s">
        <v>183</v>
      </c>
      <c r="E11" s="15">
        <v>2.6</v>
      </c>
      <c r="F11" s="15">
        <v>90.4</v>
      </c>
      <c r="G11" s="36" t="s">
        <v>185</v>
      </c>
      <c r="H11" s="15">
        <v>0.8</v>
      </c>
      <c r="I11" s="16"/>
      <c r="J11" s="9">
        <f>IF(L11, 1, 0) + IF(M11, 2, 0) + IF(N11, 4, 0) + IF(O11, 8, 0) + IF(P11, 16, 0)</f>
        <v>12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24.389583333333334</v>
      </c>
      <c r="D12" s="19" t="e">
        <f>AVERAGE(D9:D11)</f>
        <v>#DIV/0!</v>
      </c>
      <c r="E12" s="19">
        <f>AVERAGE(E9:E11)</f>
        <v>3.5333333333333332</v>
      </c>
      <c r="F12" s="20">
        <f>AVERAGE(F9:F11)</f>
        <v>87.066666666666677</v>
      </c>
      <c r="G12" s="21"/>
      <c r="H12" s="22">
        <f>AVERAGE(H9:H11)</f>
        <v>3.2666666666666671</v>
      </c>
      <c r="I12" s="23"/>
      <c r="J12" s="24">
        <f>AVERAGE(J9:J11)</f>
        <v>12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180</v>
      </c>
      <c r="F16" s="27"/>
      <c r="G16" s="113"/>
      <c r="H16" s="113"/>
      <c r="I16" s="27"/>
      <c r="J16" s="27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0.31458333333333333</v>
      </c>
      <c r="D17" s="28">
        <v>0.31527777777777777</v>
      </c>
      <c r="E17" s="28">
        <v>0.75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>
        <v>0.75416666666666665</v>
      </c>
    </row>
    <row r="18" spans="2:16" ht="14.1" customHeight="1" x14ac:dyDescent="0.35">
      <c r="B18" s="35" t="s">
        <v>42</v>
      </c>
      <c r="C18" s="27">
        <v>27288</v>
      </c>
      <c r="D18" s="27">
        <v>27289</v>
      </c>
      <c r="E18" s="27">
        <v>27294</v>
      </c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114">
        <v>27299</v>
      </c>
    </row>
    <row r="19" spans="2:16" ht="14.1" customHeight="1" thickBot="1" x14ac:dyDescent="0.4">
      <c r="B19" s="13" t="s">
        <v>43</v>
      </c>
      <c r="C19" s="29"/>
      <c r="D19" s="27">
        <v>27293</v>
      </c>
      <c r="E19" s="30">
        <v>27298</v>
      </c>
      <c r="F19" s="30"/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5</v>
      </c>
      <c r="F20" s="33" t="str">
        <f>IF(ISNUMBER(F18),F19-F18+1,"")</f>
        <v/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/>
      <c r="D24" s="102"/>
      <c r="E24" s="109" t="s">
        <v>177</v>
      </c>
      <c r="F24" s="154"/>
      <c r="G24" s="154"/>
      <c r="H24" s="154"/>
      <c r="I24" s="154"/>
      <c r="J24" s="102"/>
      <c r="K24" s="102"/>
      <c r="L24" s="36" t="s">
        <v>175</v>
      </c>
      <c r="M24" s="154"/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/>
      <c r="D26" s="102"/>
      <c r="E26" s="109" t="s">
        <v>164</v>
      </c>
      <c r="F26" s="154"/>
      <c r="G26" s="154"/>
      <c r="H26" s="154"/>
      <c r="I26" s="154"/>
      <c r="J26" s="102"/>
      <c r="K26" s="102"/>
      <c r="L26" s="36" t="s">
        <v>176</v>
      </c>
      <c r="M26" s="154"/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0.39513888888888887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169</v>
      </c>
      <c r="C31" s="47">
        <v>0.39513888888888887</v>
      </c>
      <c r="D31" s="7">
        <v>6.3888888888888884E-2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48"/>
      <c r="P31" s="46">
        <f>SUM(C31:N31)</f>
        <v>0.45902777777777776</v>
      </c>
    </row>
    <row r="32" spans="2:16" ht="14.1" customHeight="1" x14ac:dyDescent="0.35">
      <c r="B32" s="37" t="s">
        <v>65</v>
      </c>
      <c r="C32" s="49">
        <v>0.39513888888888887</v>
      </c>
      <c r="D32" s="50">
        <v>6.3888888888888884E-2</v>
      </c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0.45902777777777776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</v>
      </c>
      <c r="D34" s="106">
        <f t="shared" ref="D34:P34" si="1">D31-D32-D33</f>
        <v>0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0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/>
      <c r="D36" s="145"/>
      <c r="E36" s="144"/>
      <c r="F36" s="145"/>
      <c r="G36" s="144"/>
      <c r="H36" s="145"/>
      <c r="I36" s="144"/>
      <c r="J36" s="145"/>
      <c r="K36" s="144"/>
      <c r="L36" s="145"/>
      <c r="M36" s="144"/>
      <c r="N36" s="145"/>
      <c r="O36" s="117"/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186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/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/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/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9"/>
      <c r="C48" s="170"/>
      <c r="D48" s="170"/>
      <c r="E48" s="170"/>
      <c r="F48" s="170"/>
      <c r="G48" s="170"/>
      <c r="H48" s="170"/>
      <c r="I48" s="170"/>
      <c r="J48" s="170"/>
      <c r="K48" s="170"/>
      <c r="L48" s="170"/>
      <c r="M48" s="170"/>
      <c r="N48" s="170"/>
      <c r="O48" s="170"/>
      <c r="P48" s="171"/>
    </row>
    <row r="49" spans="2:16" ht="14.1" customHeight="1" x14ac:dyDescent="0.35">
      <c r="B49" s="169"/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1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2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2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8" t="s">
        <v>167</v>
      </c>
      <c r="C53" s="189"/>
      <c r="D53" s="111"/>
      <c r="E53" s="111"/>
      <c r="F53" s="111"/>
      <c r="G53" s="190"/>
      <c r="H53" s="189"/>
      <c r="I53" s="189"/>
      <c r="J53" s="189"/>
      <c r="K53" s="189"/>
      <c r="L53" s="189"/>
      <c r="M53" s="189"/>
      <c r="N53" s="189"/>
      <c r="O53" s="189"/>
      <c r="P53" s="191"/>
    </row>
    <row r="54" spans="2:16" ht="14.1" customHeight="1" thickTop="1" thickBot="1" x14ac:dyDescent="0.4">
      <c r="B54" s="183" t="s">
        <v>179</v>
      </c>
      <c r="C54" s="184"/>
      <c r="D54" s="184"/>
      <c r="E54" s="184"/>
      <c r="F54" s="108">
        <v>365</v>
      </c>
      <c r="G54" s="185"/>
      <c r="H54" s="186"/>
      <c r="I54" s="186"/>
      <c r="J54" s="186"/>
      <c r="K54" s="186"/>
      <c r="L54" s="186"/>
      <c r="M54" s="186"/>
      <c r="N54" s="186"/>
      <c r="O54" s="186"/>
      <c r="P54" s="187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2" t="s">
        <v>76</v>
      </c>
      <c r="C59" s="161"/>
      <c r="D59" s="58">
        <v>7</v>
      </c>
      <c r="E59" s="172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2" t="s">
        <v>81</v>
      </c>
      <c r="C60" s="161"/>
      <c r="D60" s="58" t="b">
        <v>1</v>
      </c>
      <c r="E60" s="172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2" t="s">
        <v>86</v>
      </c>
      <c r="C61" s="161"/>
      <c r="D61" s="58" t="b">
        <v>1</v>
      </c>
      <c r="E61" s="172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2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2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2" t="s">
        <v>98</v>
      </c>
      <c r="F64" s="161"/>
      <c r="G64" s="58" t="b">
        <v>1</v>
      </c>
      <c r="H64" s="67"/>
      <c r="I64" s="68"/>
      <c r="J64" s="69"/>
      <c r="K64" s="179" t="s">
        <v>99</v>
      </c>
      <c r="L64" s="180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2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3" t="s">
        <v>105</v>
      </c>
      <c r="C69" s="173"/>
      <c r="D69" s="77"/>
      <c r="E69" s="77"/>
      <c r="F69" s="175" t="s">
        <v>106</v>
      </c>
      <c r="G69" s="177" t="s">
        <v>107</v>
      </c>
      <c r="H69" s="77"/>
      <c r="I69" s="173" t="s">
        <v>108</v>
      </c>
      <c r="J69" s="173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4"/>
      <c r="C70" s="174"/>
      <c r="D70" s="81"/>
      <c r="E70" s="82"/>
      <c r="F70" s="176"/>
      <c r="G70" s="178"/>
      <c r="H70" s="83"/>
      <c r="I70" s="174"/>
      <c r="J70" s="174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-162.1</v>
      </c>
      <c r="D72" s="60">
        <v>-163.9</v>
      </c>
      <c r="E72" s="96" t="s">
        <v>118</v>
      </c>
      <c r="F72" s="60">
        <v>19.7</v>
      </c>
      <c r="G72" s="60">
        <v>19.5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-156.4</v>
      </c>
      <c r="D73" s="60">
        <v>-159.6</v>
      </c>
      <c r="E73" s="98" t="s">
        <v>122</v>
      </c>
      <c r="F73" s="60">
        <v>38.200000000000003</v>
      </c>
      <c r="G73" s="60">
        <v>37.5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</v>
      </c>
      <c r="D74" s="60">
        <v>-204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-125.3</v>
      </c>
      <c r="D75" s="60">
        <v>-130.30000000000001</v>
      </c>
      <c r="E75" s="98" t="s">
        <v>132</v>
      </c>
      <c r="F75" s="116">
        <v>40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30.7</v>
      </c>
      <c r="D76" s="60">
        <v>29.5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28.6</v>
      </c>
      <c r="D77" s="60">
        <v>27.7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23.6</v>
      </c>
      <c r="D78" s="60">
        <v>22.7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22</v>
      </c>
      <c r="D79" s="60">
        <v>21.2</v>
      </c>
      <c r="E79" s="96" t="s">
        <v>152</v>
      </c>
      <c r="F79" s="60">
        <v>15.8</v>
      </c>
      <c r="G79" s="60">
        <v>9.6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8.8699999999999998E-6</v>
      </c>
      <c r="D80" s="115">
        <v>9.0299999999999999E-6</v>
      </c>
      <c r="E80" s="98" t="s">
        <v>157</v>
      </c>
      <c r="F80" s="60">
        <v>48.1</v>
      </c>
      <c r="G80" s="60">
        <v>62.8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181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2025-07-02T18:13:28Z</dcterms:modified>
</cp:coreProperties>
</file>