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53F6BB3A-D0CE-4F4E-A2A2-A90E24042C50}" xr6:coauthVersionLast="47" xr6:coauthVersionMax="47" xr10:uidLastSave="{00000000-0000-0000-0000-000000000000}"/>
  <bookViews>
    <workbookView xWindow="26004" yWindow="1449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<sst xmlns="http://schemas.openxmlformats.org/spreadsheetml/2006/main" count="213" uniqueCount="199">
  <si>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</si>
  <si>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</si>
  <si>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</si>
  <si>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</si>
  <si>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</si>
  <si>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</si>
  <si>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</si>
  <si>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</si>
  <si>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</si>
  <si>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</si>
  <si>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</si>
  <si>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</si>
  <si>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</si>
  <si>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</si>
  <si>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</si>
  <si>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</si>
  <si>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</si>
  <si>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</si>
  <si>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</si>
  <si>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</si>
  <si>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</si>
  <si>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</si>
  <si>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</si>
  <si>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</si>
  <si>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</si>
  <si>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</si>
  <si>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</si>
  <si>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</si>
  <si>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</si>
  <si>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</si>
  <si>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</si>
  <si>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</si>
  <si>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</si>
  <si>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</si>
  <si>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</si>
  <si>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</si>
  <si>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</si>
  <si>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</si>
  <si>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</si>
  <si>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</si>
  <si>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</si>
  <si>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</si>
  <si>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</si>
  <si>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</si>
  <si>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</si>
  <si>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</si>
  <si>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</si>
  <si>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</si>
  <si>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</si>
  <si>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</si>
  <si>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</si>
  <si>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</si>
  <si>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</si>
  <si>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</si>
  <si>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</si>
  <si>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</si>
  <si>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</si>
  <si>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</si>
  <si>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</si>
  <si>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</si>
  <si>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</si>
  <si>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</si>
  <si>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</si>
  <si>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</si>
  <si>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</si>
  <si>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</si>
  <si>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</si>
  <si>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</si>
  <si>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</si>
  <si>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</si>
  <si>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</si>
  <si>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</si>
  <si>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</si>
  <si>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</si>
  <si>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</si>
  <si>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</si>
  <si>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</si>
  <si>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</si>
  <si>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</si>
  <si>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</si>
  <si>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</si>
  <si>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</si>
  <si>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</si>
  <si>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</si>
  <si>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</si>
  <si>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</si>
  <si>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</si>
  <si>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</si>
  <si>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</si>
  <si>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</si>
  <si>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</si>
  <si>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</si>
  <si>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</si>
  <si>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</si>
  <si>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</si>
  <si>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</si>
  <si>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</si>
  <si>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</si>
  <si>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</si>
  <si>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</si>
  <si>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</si>
  <si>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</si>
  <si>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</si>
  <si>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</si>
  <si>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</si>
  <si>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</si>
  <si>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</si>
  <si>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</si>
  <si>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</si>
  <si>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</si>
  <si>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</si>
  <si>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</si>
  <si>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</si>
  <si>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</si>
  <si>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</si>
  <si>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</si>
  <si>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</si>
  <si>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</si>
  <si>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</si>
  <si>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</si>
  <si>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</si>
  <si>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</si>
  <si>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</si>
  <si>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</si>
  <si>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</si>
  <si>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</si>
  <si>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</si>
  <si>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</si>
  <si>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</si>
  <si>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</si>
  <si>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</si>
  <si>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</si>
  <si>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</si>
  <si>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</si>
  <si>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</si>
  <si>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</si>
  <si>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</si>
  <si>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</si>
  <si>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</si>
  <si>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</si>
  <si>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</si>
  <si>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</si>
  <si>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</si>
  <si>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</si>
  <si>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</si>
  <si>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</si>
  <si>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</si>
  <si>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</si>
  <si>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</si>
  <si>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</si>
  <si>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</si>
  <si>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</si>
  <si>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</si>
  <si>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</si>
  <si>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</si>
  <si>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</si>
  <si>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</si>
  <si>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</si>
  <si>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</si>
  <si>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</si>
  <si>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</si>
  <si>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</si>
  <si>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</si>
  <si>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</si>
  <si>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</si>
  <si>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</si>
  <si>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</si>
  <si>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</si>
  <si>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</si>
  <si>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</si>
  <si>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</si>
  <si>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</si>
  <si>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</si>
  <si>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</si>
  <si>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</si>
  <si>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</si>
  <si>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</si>
  <si>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</si>
  <si>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</si>
  <si>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</si>
  <si>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</si>
  <si>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</si>
  <si>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</si>
  <si>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TMT</t>
    <phoneticPr fontId="3" type="noConversion"/>
  </si>
  <si>
    <t>김예은</t>
    <phoneticPr fontId="3" type="noConversion"/>
  </si>
  <si>
    <t>KSP</t>
    <phoneticPr fontId="3" type="noConversion"/>
  </si>
  <si>
    <t>SE</t>
    <phoneticPr fontId="3" type="noConversion"/>
  </si>
  <si>
    <t>ESE</t>
    <phoneticPr fontId="3" type="noConversion"/>
  </si>
  <si>
    <t>구름의 영향으로 오후 플랫 건너 뜀</t>
    <phoneticPr fontId="3" type="noConversion"/>
  </si>
  <si>
    <t>C_026936-026962</t>
    <phoneticPr fontId="3" type="noConversion"/>
  </si>
  <si>
    <t>[17:24] gmon 갑자기 꺼짐/ 재실행하여 do-kill-plot 실행 후 정상작동 함</t>
    <phoneticPr fontId="3" type="noConversion"/>
  </si>
  <si>
    <t>I_027253</t>
    <phoneticPr fontId="3" type="noConversion"/>
  </si>
  <si>
    <t>I_027253 filter I와 초점값 누락 됨</t>
    <phoneticPr fontId="3" type="noConversion"/>
  </si>
  <si>
    <t>T_027203</t>
    <phoneticPr fontId="3" type="noConversion"/>
  </si>
  <si>
    <t>SSE</t>
    <phoneticPr fontId="3" type="noConversion"/>
  </si>
  <si>
    <t>40s/27k</t>
    <phoneticPr fontId="3" type="noConversion"/>
  </si>
  <si>
    <t>x</t>
    <phoneticPr fontId="3" type="noConversion"/>
  </si>
  <si>
    <t>T_027203 HA limit으로 TCS와 잠깐 연결이 끊겼다 붙으면서 별이 흐름</t>
    <phoneticPr fontId="3" type="noConversion"/>
  </si>
  <si>
    <t>DS9(영상화인) 1회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</si>
</sst>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>
        <v>2.4</v>
      </c>
      <c r="E9" s="8">
        <v>6.4</v>
      </c>
      <c r="F9" s="8">
        <v>65.900000000000006</v>
      </c>
      <c r="G9" s="36" t="s">
        <v>186</v>
      </c>
      <c r="H9" s="8">
        <v>3.7</v>
      </c>
      <c r="I9" s="36">
        <v>22.3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4.5</v>
      </c>
      <c r="F10" s="8">
        <v>73.099999999999994</v>
      </c>
      <c r="G10" s="36" t="s">
        <v>187</v>
      </c>
      <c r="H10" s="8">
        <v>1.3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>
        <v>1.6</v>
      </c>
      <c r="E11" s="15">
        <v>4.7</v>
      </c>
      <c r="F11" s="15">
        <v>67.3</v>
      </c>
      <c r="G11" s="36" t="s">
        <v>194</v>
      </c>
      <c r="H11" s="15">
        <v>4.7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24.459027777777777</v>
      </c>
      <c r="D12" s="19">
        <f>AVERAGE(D9:D11)</f>
        <v>1.8333333333333333</v>
      </c>
      <c r="E12" s="19">
        <f>AVERAGE(E9:E11)</f>
        <v>5.2</v>
      </c>
      <c r="F12" s="20">
        <f>AVERAGE(F9:F11)</f>
        <v>68.766666666666666</v>
      </c>
      <c r="G12" s="21"/>
      <c r="H12" s="22">
        <f>AVERAGE(H9:H11)</f>
        <v>3.2333333333333329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113" t="s">
        <v>185</v>
      </c>
      <c r="H16" s="113" t="s">
        <v>183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0.30625000000000002</v>
      </c>
      <c r="D17" s="28">
        <v>0.30763888888888891</v>
      </c>
      <c r="E17" s="28">
        <v>0.33888888888888891</v>
      </c>
      <c r="F17" s="28">
        <v>0.3576388888888889</v>
      </c>
      <c r="G17" s="28">
        <v>0.75694444444444442</v>
      </c>
      <c r="H17" s="28">
        <v>0.82499999999999996</v>
      </c>
      <c r="I17" s="28">
        <v>0.85</v>
      </c>
      <c r="J17" s="28"/>
      <c r="K17" s="28"/>
      <c r="L17" s="28"/>
      <c r="M17" s="28"/>
      <c r="N17" s="28"/>
      <c r="O17" s="28"/>
      <c r="P17" s="28">
        <v>0.86458333333333337</v>
      </c>
    </row>
    <row r="18" spans="2:16" ht="14.1" customHeight="1" x14ac:dyDescent="0.35">
      <c r="B18" s="35" t="s">
        <v>42</v>
      </c>
      <c r="C18" s="27">
        <v>26924</v>
      </c>
      <c r="D18" s="27">
        <v>26925</v>
      </c>
      <c r="E18" s="27">
        <v>26936</v>
      </c>
      <c r="F18" s="27">
        <v>26948</v>
      </c>
      <c r="G18" s="27">
        <v>27208</v>
      </c>
      <c r="H18" s="27">
        <v>27252</v>
      </c>
      <c r="I18" s="27">
        <v>27264</v>
      </c>
      <c r="J18" s="27"/>
      <c r="K18" s="27"/>
      <c r="L18" s="27"/>
      <c r="M18" s="27"/>
      <c r="N18" s="27"/>
      <c r="O18" s="27"/>
      <c r="P18" s="114">
        <v>27275</v>
      </c>
    </row>
    <row r="19" spans="2:16" ht="14.1" customHeight="1" thickBot="1" x14ac:dyDescent="0.4">
      <c r="B19" s="13" t="s">
        <v>43</v>
      </c>
      <c r="C19" s="29"/>
      <c r="D19" s="27">
        <v>26929</v>
      </c>
      <c r="E19" s="30">
        <v>26947</v>
      </c>
      <c r="F19" s="30">
        <v>27207</v>
      </c>
      <c r="G19" s="30">
        <v>27251</v>
      </c>
      <c r="H19" s="30">
        <v>27263</v>
      </c>
      <c r="I19" s="30">
        <v>27274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260</v>
      </c>
      <c r="G20" s="33">
        <f>IF(ISNUMBER(G18),G19-G18+1,"")</f>
        <v>44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>
        <v>0.85347222222222219</v>
      </c>
      <c r="K24" s="102">
        <v>0.85347222222222219</v>
      </c>
      <c r="L24" s="36" t="s">
        <v>175</v>
      </c>
      <c r="M24" s="164" t="s">
        <v>195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 t="s">
        <v>196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6.3194444444444442E-2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0.39930555555555558</v>
      </c>
      <c r="D31" s="7">
        <v>6.805555555555555E-2</v>
      </c>
      <c r="E31" s="7"/>
      <c r="F31" s="7"/>
      <c r="G31" s="7"/>
      <c r="H31" s="7"/>
      <c r="I31" s="7"/>
      <c r="J31" s="7"/>
      <c r="K31" s="7">
        <v>3.4722222222222224E-2</v>
      </c>
      <c r="L31" s="7"/>
      <c r="M31" s="7"/>
      <c r="N31" s="7"/>
      <c r="O31" s="48"/>
      <c r="P31" s="46">
        <f>SUM(C31:N31)</f>
        <v>0.50208333333333333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0.39930555555555558</v>
      </c>
      <c r="D34" s="106">
        <f t="shared" ref="D34:P34" si="1">D31-D32-D33</f>
        <v>6.805555555555555E-2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3.4722222222222224E-2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0.50208333333333333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 t="s">
        <v>193</v>
      </c>
      <c r="F36" s="155"/>
      <c r="G36" s="154" t="s">
        <v>191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192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365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2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</v>
      </c>
      <c r="D72" s="60">
        <v>-165</v>
      </c>
      <c r="E72" s="96" t="s">
        <v>118</v>
      </c>
      <c r="F72" s="60">
        <v>19.600000000000001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-156.69999999999999</v>
      </c>
      <c r="D73" s="60">
        <v>-161.30000000000001</v>
      </c>
      <c r="E73" s="98" t="s">
        <v>122</v>
      </c>
      <c r="F73" s="60">
        <v>34.1</v>
      </c>
      <c r="G73" s="60">
        <v>33.1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</v>
      </c>
      <c r="D75" s="60">
        <v>-134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30.4</v>
      </c>
      <c r="D76" s="60">
        <v>28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28.2</v>
      </c>
      <c r="D77" s="60">
        <v>26.9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23.2</v>
      </c>
      <c r="D78" s="60">
        <v>22.1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21.6</v>
      </c>
      <c r="D79" s="60">
        <v>20.7</v>
      </c>
      <c r="E79" s="96" t="s">
        <v>152</v>
      </c>
      <c r="F79" s="60">
        <v>14.8</v>
      </c>
      <c r="G79" s="60">
        <v>5.8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9.0799999999999995E-6</v>
      </c>
      <c r="D80" s="115">
        <v>8.7600000000000008E-6</v>
      </c>
      <c r="E80" s="98" t="s">
        <v>157</v>
      </c>
      <c r="F80" s="60">
        <v>53.2</v>
      </c>
      <c r="G80" s="60">
        <v>80.5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198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2025-06-30T20:52:14Z</dcterms:modified>
</cp:coreProperties>
</file>