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A372295C-894F-4938-9499-DE7D5E9CA637}" xr6:coauthVersionLast="47" xr6:coauthVersionMax="47" xr10:uidLastSave="{00000000-0000-0000-0000-000000000000}"/>
  <bookViews>
    <workbookView xWindow="24864" yWindow="1285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<sst xmlns="http://schemas.openxmlformats.org/spreadsheetml/2006/main" count="208" uniqueCount="192">
  <si>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</si>
  <si>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</si>
  <si>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</si>
  <si>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</si>
  <si>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</si>
  <si>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</si>
  <si>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</si>
  <si>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</si>
  <si>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</si>
  <si>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</si>
  <si>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</si>
  <si>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</si>
  <si>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</si>
  <si>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</si>
  <si>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</si>
  <si>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</si>
  <si>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</si>
  <si>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</si>
  <si>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</si>
  <si>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</si>
  <si>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</si>
  <si>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</si>
  <si>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</si>
  <si>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</si>
  <si>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</si>
  <si>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</si>
  <si>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</si>
  <si>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</si>
  <si>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</si>
  <si>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</si>
  <si>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</si>
  <si>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</si>
  <si>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</si>
  <si>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</si>
  <si>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</si>
  <si>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</si>
  <si>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</si>
  <si>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</si>
  <si>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</si>
  <si>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</si>
  <si>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</si>
  <si>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</si>
  <si>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</si>
  <si>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</si>
  <si>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</si>
  <si>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</si>
  <si>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</si>
  <si>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</si>
  <si>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</si>
  <si>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</si>
  <si>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</si>
  <si>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</si>
  <si>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</si>
  <si>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</si>
  <si>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</si>
  <si>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</si>
  <si>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</si>
  <si>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</si>
  <si>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</si>
  <si>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</si>
  <si>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</si>
  <si>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</si>
  <si>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</si>
  <si>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</si>
  <si>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</si>
  <si>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</si>
  <si>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</si>
  <si>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</si>
  <si>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</si>
  <si>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</si>
  <si>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</si>
  <si>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</si>
  <si>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</si>
  <si>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</si>
  <si>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</si>
  <si>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</si>
  <si>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</si>
  <si>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</si>
  <si>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</si>
  <si>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</si>
  <si>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</si>
  <si>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</si>
  <si>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</si>
  <si>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</si>
  <si>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</si>
  <si>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</si>
  <si>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</si>
  <si>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</si>
  <si>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</si>
  <si>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</si>
  <si>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</si>
  <si>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</si>
  <si>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</si>
  <si>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</si>
  <si>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</si>
  <si>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</si>
  <si>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</si>
  <si>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</si>
  <si>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</si>
  <si>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</si>
  <si>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</si>
  <si>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</si>
  <si>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</si>
  <si>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</si>
  <si>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</si>
  <si>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</si>
  <si>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</si>
  <si>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</si>
  <si>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</si>
  <si>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</si>
  <si>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</si>
  <si>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</si>
  <si>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</si>
  <si>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</si>
  <si>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</si>
  <si>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</si>
  <si>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</si>
  <si>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</si>
  <si>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</si>
  <si>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</si>
  <si>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</si>
  <si>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</si>
  <si>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</si>
  <si>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</si>
  <si>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</si>
  <si>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</si>
  <si>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</si>
  <si>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</si>
  <si>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</si>
  <si>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</si>
  <si>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</si>
  <si>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</si>
  <si>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</si>
  <si>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</si>
  <si>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</si>
  <si>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</si>
  <si>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</si>
  <si>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</si>
  <si>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</si>
  <si>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</si>
  <si>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</si>
  <si>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</si>
  <si>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</si>
  <si>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</si>
  <si>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</si>
  <si>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</si>
  <si>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</si>
  <si>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</si>
  <si>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</si>
  <si>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</si>
  <si>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</si>
  <si>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</si>
  <si>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</si>
  <si>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</si>
  <si>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</si>
  <si>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</si>
  <si>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</si>
  <si>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</si>
  <si>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</si>
  <si>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</si>
  <si>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</si>
  <si>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</si>
  <si>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</si>
  <si>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</si>
  <si>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</si>
  <si>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</si>
  <si>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</si>
  <si>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</si>
  <si>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</si>
  <si>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</si>
  <si>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</si>
  <si>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</si>
  <si>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</si>
  <si>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</si>
  <si>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</si>
  <si>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</si>
  <si>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</si>
  <si>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</si>
  <si>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</si>
  <si>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</si>
  <si>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</si>
  <si>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</si>
  <si>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</si>
  <si>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TMT</t>
    <phoneticPr fontId="3" type="noConversion"/>
  </si>
  <si>
    <t>김예은</t>
    <phoneticPr fontId="3" type="noConversion"/>
  </si>
  <si>
    <t>옅은 구름의 영향으로 오후 플랫 건너뜀</t>
    <phoneticPr fontId="3" type="noConversion"/>
  </si>
  <si>
    <t>-</t>
    <phoneticPr fontId="3" type="noConversion"/>
  </si>
  <si>
    <t>SE</t>
    <phoneticPr fontId="3" type="noConversion"/>
  </si>
  <si>
    <t>ESE</t>
    <phoneticPr fontId="3" type="noConversion"/>
  </si>
  <si>
    <t>[14:14] 높은 습도(vaisala 83%/ 2.3m 95%/ AAT 92%)로 인한 관측 대기/[19:20] 높은 습도(vaisala 79%/ 2.3m 90%/ AAT 94%)로 인한 관측 종료</t>
    <phoneticPr fontId="3" type="noConversion"/>
  </si>
  <si>
    <t>I-BAND 촬영 함</t>
    <phoneticPr fontId="3" type="noConversion"/>
  </si>
  <si>
    <t>DS9(영상확인) 2회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</si>
</sst>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45835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65.401459854014604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>
        <v>2.1</v>
      </c>
      <c r="E9" s="8">
        <v>6.7</v>
      </c>
      <c r="F9" s="8">
        <v>48.5</v>
      </c>
      <c r="G9" s="36" t="s">
        <v>187</v>
      </c>
      <c r="H9" s="8">
        <v>3.7</v>
      </c>
      <c r="I9" s="36">
        <v>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186</v>
      </c>
      <c r="E10" s="8">
        <v>4.9000000000000004</v>
      </c>
      <c r="F10" s="8">
        <v>82.5</v>
      </c>
      <c r="G10" s="36" t="s">
        <v>188</v>
      </c>
      <c r="H10" s="8">
        <v>6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0.80555555555555558</v>
      </c>
      <c r="D11" s="15" t="s">
        <v>186</v>
      </c>
      <c r="E11" s="15">
        <v>4.8</v>
      </c>
      <c r="F11" s="15">
        <v>79.3</v>
      </c>
      <c r="G11" s="36" t="s">
        <v>188</v>
      </c>
      <c r="H11" s="15">
        <v>1.6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24.445833333333336</v>
      </c>
      <c r="D12" s="19">
        <f>AVERAGE(D9:D11)</f>
        <v>2.1</v>
      </c>
      <c r="E12" s="19">
        <f>AVERAGE(E9:E11)</f>
        <v>5.4666666666666677</v>
      </c>
      <c r="F12" s="20">
        <f>AVERAGE(F9:F11)</f>
        <v>70.100000000000009</v>
      </c>
      <c r="G12" s="21"/>
      <c r="H12" s="22">
        <f>AVERAGE(H9:H11)</f>
        <v>3.7666666666666662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113" t="s">
        <v>180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0.30763888888888891</v>
      </c>
      <c r="D17" s="28">
        <v>0.30902777777777779</v>
      </c>
      <c r="E17" s="28">
        <v>0.34097222222222223</v>
      </c>
      <c r="F17" s="28">
        <v>0.3611111111111111</v>
      </c>
      <c r="G17" s="28">
        <v>0.62569444444444444</v>
      </c>
      <c r="H17" s="28">
        <v>0.80555555555555558</v>
      </c>
      <c r="I17" s="28"/>
      <c r="J17" s="28"/>
      <c r="K17" s="28"/>
      <c r="L17" s="28"/>
      <c r="M17" s="28"/>
      <c r="N17" s="28"/>
      <c r="O17" s="28"/>
      <c r="P17" s="28">
        <v>0.80972222222222223</v>
      </c>
    </row>
    <row r="18" spans="2:16" ht="14.1" customHeight="1" x14ac:dyDescent="0.35">
      <c r="B18" s="35" t="s">
        <v>42</v>
      </c>
      <c r="C18" s="27">
        <v>26082</v>
      </c>
      <c r="D18" s="27">
        <v>26083</v>
      </c>
      <c r="E18" s="27">
        <v>26096</v>
      </c>
      <c r="F18" s="27">
        <v>26108</v>
      </c>
      <c r="G18" s="27">
        <v>26259</v>
      </c>
      <c r="H18" s="27">
        <v>26324</v>
      </c>
      <c r="I18" s="27"/>
      <c r="J18" s="27"/>
      <c r="K18" s="27"/>
      <c r="L18" s="27"/>
      <c r="M18" s="27"/>
      <c r="N18" s="27"/>
      <c r="O18" s="27"/>
      <c r="P18" s="114">
        <v>26329</v>
      </c>
    </row>
    <row r="19" spans="2:16" ht="14.1" customHeight="1" thickBot="1" x14ac:dyDescent="0.4">
      <c r="B19" s="13" t="s">
        <v>43</v>
      </c>
      <c r="C19" s="29"/>
      <c r="D19" s="27">
        <v>26087</v>
      </c>
      <c r="E19" s="30">
        <v>26107</v>
      </c>
      <c r="F19" s="30">
        <v>26258</v>
      </c>
      <c r="G19" s="30">
        <v>26323</v>
      </c>
      <c r="H19" s="30">
        <v>26328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151</v>
      </c>
      <c r="G20" s="33">
        <f>IF(ISNUMBER(G18),G19-G18+1,"")</f>
        <v>65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6.3194444444444442E-2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169</v>
      </c>
      <c r="C31" s="47">
        <v>0.39583333333333331</v>
      </c>
      <c r="D31" s="7">
        <v>6.3194444444444442E-2</v>
      </c>
      <c r="E31" s="7"/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0.47569444444444442</v>
      </c>
    </row>
    <row r="32" spans="2:16" ht="14.1" customHeight="1" x14ac:dyDescent="0.35">
      <c r="B32" s="37" t="s">
        <v>65</v>
      </c>
      <c r="C32" s="49">
        <v>0.16458333333333333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0.16458333333333333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0.23124999999999998</v>
      </c>
      <c r="D34" s="106">
        <f t="shared" ref="D34:P34" si="1">D31-D32-D33</f>
        <v>6.3194444444444442E-2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0.31111111111111112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1486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</v>
      </c>
      <c r="D72" s="60">
        <v>-164.4</v>
      </c>
      <c r="E72" s="96" t="s">
        <v>118</v>
      </c>
      <c r="F72" s="60">
        <v>19.600000000000001</v>
      </c>
      <c r="G72" s="60">
        <v>19.899999999999999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-156.5</v>
      </c>
      <c r="D73" s="60">
        <v>-160.4</v>
      </c>
      <c r="E73" s="98" t="s">
        <v>122</v>
      </c>
      <c r="F73" s="60">
        <v>30</v>
      </c>
      <c r="G73" s="60">
        <v>34.9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</v>
      </c>
      <c r="D75" s="60">
        <v>-132.5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30.6</v>
      </c>
      <c r="D76" s="60">
        <v>29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</v>
      </c>
      <c r="D77" s="60">
        <v>27.3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</v>
      </c>
      <c r="D78" s="60">
        <v>22.4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</v>
      </c>
      <c r="D79" s="60">
        <v>21</v>
      </c>
      <c r="E79" s="96" t="s">
        <v>152</v>
      </c>
      <c r="F79" s="60">
        <v>15.3</v>
      </c>
      <c r="G79" s="60">
        <v>7.9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8.7399999999999993E-6</v>
      </c>
      <c r="D80" s="115">
        <v>8.5099999999999998E-6</v>
      </c>
      <c r="E80" s="98" t="s">
        <v>157</v>
      </c>
      <c r="F80" s="60">
        <v>39.1</v>
      </c>
      <c r="G80" s="60">
        <v>73.5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191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2025-06-27T19:51:27Z</dcterms:modified>
</cp:coreProperties>
</file>