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20BE2938-F296-4706-98C3-C34D1CFC8C2C}" xr6:coauthVersionLast="47" xr6:coauthVersionMax="47" xr10:uidLastSave="{00000000-0000-0000-0000-000000000000}"/>
  <bookViews>
    <workbookView xWindow="27828" yWindow="13536" windowWidth="1748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<sst xmlns="http://schemas.openxmlformats.org/spreadsheetml/2006/main" count="210" uniqueCount="197">
  <si>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</si>
  <si>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</si>
  <si>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</si>
  <si>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</si>
  <si>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</si>
  <si>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</si>
  <si>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</si>
  <si>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</si>
  <si>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</si>
  <si>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</si>
  <si>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</si>
  <si>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</si>
  <si>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</si>
  <si>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</si>
  <si>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</si>
  <si>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</si>
  <si>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</si>
  <si>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</si>
  <si>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</si>
  <si>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</si>
  <si>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</si>
  <si>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</si>
  <si>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</si>
  <si>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</si>
  <si>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</si>
  <si>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</si>
  <si>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</si>
  <si>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</si>
  <si>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</si>
  <si>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</si>
  <si>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</si>
  <si>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</si>
  <si>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</si>
  <si>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</si>
  <si>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</si>
  <si>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</si>
  <si>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</si>
  <si>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</si>
  <si>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</si>
  <si>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</si>
  <si>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</si>
  <si>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</si>
  <si>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</si>
  <si>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</si>
  <si>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</si>
  <si>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</si>
  <si>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</si>
  <si>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</si>
  <si>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</si>
  <si>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</si>
  <si>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</si>
  <si>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</si>
  <si>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</si>
  <si>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</si>
  <si>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</si>
  <si>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</si>
  <si>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</si>
  <si>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</si>
  <si>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</si>
  <si>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</si>
  <si>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</si>
  <si>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</si>
  <si>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</si>
  <si>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</si>
  <si>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</si>
  <si>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</si>
  <si>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</si>
  <si>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</si>
  <si>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</si>
  <si>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</si>
  <si>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</si>
  <si>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</si>
  <si>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</si>
  <si>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</si>
  <si>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</si>
  <si>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</si>
  <si>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</si>
  <si>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</si>
  <si>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</si>
  <si>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</si>
  <si>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</si>
  <si>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</si>
  <si>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</si>
  <si>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</si>
  <si>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</si>
  <si>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</si>
  <si>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</si>
  <si>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</si>
  <si>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</si>
  <si>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</si>
  <si>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</si>
  <si>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</si>
  <si>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</si>
  <si>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</si>
  <si>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</si>
  <si>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</si>
  <si>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</si>
  <si>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</si>
  <si>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</si>
  <si>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</si>
  <si>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</si>
  <si>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</si>
  <si>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</si>
  <si>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</si>
  <si>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</si>
  <si>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</si>
  <si>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</si>
  <si>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</si>
  <si>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</si>
  <si>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</si>
  <si>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</si>
  <si>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</si>
  <si>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</si>
  <si>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</si>
  <si>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</si>
  <si>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</si>
  <si>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</si>
  <si>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</si>
  <si>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</si>
  <si>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</si>
  <si>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</si>
  <si>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</si>
  <si>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</si>
  <si>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</si>
  <si>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</si>
  <si>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</si>
  <si>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</si>
  <si>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</si>
  <si>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</si>
  <si>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</si>
  <si>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</si>
  <si>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</si>
  <si>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</si>
  <si>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</si>
  <si>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</si>
  <si>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</si>
  <si>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</si>
  <si>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</si>
  <si>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</si>
  <si>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</si>
  <si>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</si>
  <si>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</si>
  <si>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</si>
  <si>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</si>
  <si>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</si>
  <si>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</si>
  <si>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</si>
  <si>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</si>
  <si>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</si>
  <si>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</si>
  <si>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</si>
  <si>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</si>
  <si>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</si>
  <si>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</si>
  <si>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</si>
  <si>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</si>
  <si>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</si>
  <si>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</si>
  <si>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</si>
  <si>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</si>
  <si>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</si>
  <si>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</si>
  <si>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</si>
  <si>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</si>
  <si>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</si>
  <si>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</si>
  <si>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</si>
  <si>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</si>
  <si>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</si>
  <si>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</si>
  <si>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</si>
  <si>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</si>
  <si>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</si>
  <si>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</si>
  <si>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</si>
  <si>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</si>
  <si>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</si>
  <si>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</si>
  <si>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</si>
  <si>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</si>
  <si>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</si>
  <si>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</si>
  <si>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</si>
  <si>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TMT</t>
    <phoneticPr fontId="3" type="noConversion"/>
  </si>
  <si>
    <t>KSP</t>
    <phoneticPr fontId="3" type="noConversion"/>
  </si>
  <si>
    <t>월령 40% 이하로 방풍막 연결 해제</t>
    <phoneticPr fontId="3" type="noConversion"/>
  </si>
  <si>
    <t>M_025300:K</t>
    <phoneticPr fontId="3" type="noConversion"/>
  </si>
  <si>
    <t>M_025301</t>
    <phoneticPr fontId="3" type="noConversion"/>
  </si>
  <si>
    <t>[10:15] 구름으로 인한 관측 중단 [11:50] 관측 재개</t>
    <phoneticPr fontId="3" type="noConversion"/>
  </si>
  <si>
    <t>M_025301 2번연속 K칩에 크래시 발생해 IC Gui / ICS 재실행 후 정상화됨 / 오후 flat 건너뜀</t>
    <phoneticPr fontId="3" type="noConversion"/>
  </si>
  <si>
    <t>OBS</t>
    <phoneticPr fontId="3" type="noConversion"/>
  </si>
  <si>
    <t>-</t>
    <phoneticPr fontId="3" type="noConversion"/>
  </si>
  <si>
    <t>C_025332-025341</t>
    <phoneticPr fontId="3" type="noConversion"/>
  </si>
  <si>
    <t>S</t>
    <phoneticPr fontId="3" type="noConversion"/>
  </si>
  <si>
    <t>ENE</t>
    <phoneticPr fontId="3" type="noConversion"/>
  </si>
  <si>
    <t>NNE</t>
    <phoneticPr fontId="3" type="noConversion"/>
  </si>
  <si>
    <t>[12:10] 구름으로 인한 관측 중단 [20:00]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</si>
</sst>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58" zoomScale="145" zoomScaleNormal="145" workbookViewId="0">
      <selection activeCell="F80" sqref="F8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45831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19.856115107913659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>
        <v>2.2999999999999998</v>
      </c>
      <c r="E9" s="8">
        <v>10.9</v>
      </c>
      <c r="F9" s="8">
        <v>74.900000000000006</v>
      </c>
      <c r="G9" s="36" t="s">
        <v>195</v>
      </c>
      <c r="H9" s="8">
        <v>5.8</v>
      </c>
      <c r="I9" s="36">
        <v>6.2</v>
      </c>
      <c r="J9" s="9">
        <f>IF(L9, 1, 0) + IF(M9, 2, 0) + IF(N9, 4, 0) + IF(O9, 8, 0) + IF(P9, 16, 0)</f>
        <v>0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191</v>
      </c>
      <c r="E10" s="8">
        <v>9.4</v>
      </c>
      <c r="F10" s="8">
        <v>87</v>
      </c>
      <c r="G10" s="36" t="s">
        <v>194</v>
      </c>
      <c r="H10" s="8">
        <v>6.1</v>
      </c>
      <c r="I10" s="11"/>
      <c r="J10" s="9">
        <f>IF(L10, 1, 0) + IF(M10, 2, 0) + IF(N10, 4, 0) + IF(O10, 8, 0) + IF(P10, 16, 0)</f>
        <v>24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0.81874999999999998</v>
      </c>
      <c r="D11" s="15" t="s">
        <v>191</v>
      </c>
      <c r="E11" s="15">
        <v>9.3000000000000007</v>
      </c>
      <c r="F11" s="15">
        <v>87.5</v>
      </c>
      <c r="G11" s="36" t="s">
        <v>193</v>
      </c>
      <c r="H11" s="15">
        <v>3.2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2.2999999999999998</v>
      </c>
      <c r="E12" s="19">
        <f>AVERAGE(E9:E11)</f>
        <v>9.8666666666666671</v>
      </c>
      <c r="F12" s="20">
        <f>AVERAGE(F9:F11)</f>
        <v>83.13333333333334</v>
      </c>
      <c r="G12" s="21"/>
      <c r="H12" s="22">
        <f>AVERAGE(H9:H11)</f>
        <v>5.0333333333333323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190</v>
      </c>
      <c r="D16" s="27" t="s">
        <v>180</v>
      </c>
      <c r="E16" s="27" t="s">
        <v>183</v>
      </c>
      <c r="F16" s="27" t="s">
        <v>184</v>
      </c>
      <c r="G16" s="113" t="s">
        <v>181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0.30625000000000002</v>
      </c>
      <c r="D17" s="28">
        <v>0.30763888888888891</v>
      </c>
      <c r="E17" s="28">
        <v>0.34027777777777779</v>
      </c>
      <c r="F17" s="28">
        <v>0.36180555555555555</v>
      </c>
      <c r="G17" s="28">
        <v>0.36805555555555558</v>
      </c>
      <c r="H17" s="28">
        <v>0.8354166666666667</v>
      </c>
      <c r="I17" s="28"/>
      <c r="J17" s="28"/>
      <c r="K17" s="28"/>
      <c r="L17" s="28"/>
      <c r="M17" s="28"/>
      <c r="N17" s="28"/>
      <c r="O17" s="28"/>
      <c r="P17" s="28">
        <v>0.83958333333333335</v>
      </c>
    </row>
    <row r="18" spans="2:16" ht="14.1" customHeight="1" x14ac:dyDescent="0.35">
      <c r="B18" s="35" t="s">
        <v>42</v>
      </c>
      <c r="C18" s="27">
        <v>25261</v>
      </c>
      <c r="D18" s="27">
        <v>25262</v>
      </c>
      <c r="E18" s="27">
        <v>25281</v>
      </c>
      <c r="F18" s="27">
        <v>25293</v>
      </c>
      <c r="G18" s="27">
        <v>25296</v>
      </c>
      <c r="H18" s="27">
        <v>25342</v>
      </c>
      <c r="I18" s="27"/>
      <c r="J18" s="27"/>
      <c r="K18" s="27"/>
      <c r="L18" s="27"/>
      <c r="M18" s="27"/>
      <c r="N18" s="27"/>
      <c r="O18" s="27"/>
      <c r="P18" s="114">
        <v>25347</v>
      </c>
    </row>
    <row r="19" spans="2:16" ht="14.1" customHeight="1" thickBot="1" x14ac:dyDescent="0.4">
      <c r="B19" s="13" t="s">
        <v>43</v>
      </c>
      <c r="C19" s="29"/>
      <c r="D19" s="27">
        <v>25266</v>
      </c>
      <c r="E19" s="30">
        <v>25292</v>
      </c>
      <c r="F19" s="30">
        <v>25295</v>
      </c>
      <c r="G19" s="30">
        <v>25341</v>
      </c>
      <c r="H19" s="30">
        <v>25346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3</v>
      </c>
      <c r="G20" s="33">
        <f>IF(ISNUMBER(G18),G19-G18+1,"")</f>
        <v>46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/>
      <c r="E30" s="43"/>
      <c r="F30" s="43">
        <v>6.3888888888888884E-2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0.39583333333333331</v>
      </c>
      <c r="D31" s="7">
        <v>4.8611111111111112E-3</v>
      </c>
      <c r="E31" s="7"/>
      <c r="F31" s="7">
        <v>6.3888888888888884E-2</v>
      </c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0.48263888888888884</v>
      </c>
    </row>
    <row r="32" spans="2:16" ht="14.1" customHeight="1" x14ac:dyDescent="0.35">
      <c r="B32" s="37" t="s">
        <v>65</v>
      </c>
      <c r="C32" s="49">
        <v>0.32291666666666669</v>
      </c>
      <c r="D32" s="50"/>
      <c r="E32" s="50"/>
      <c r="F32" s="50">
        <v>6.3888888888888884E-2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0.38680555555555557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7.291666666666663E-2</v>
      </c>
      <c r="D34" s="106">
        <f t="shared" ref="D34:P34" si="1">D31-D32-D33</f>
        <v>4.8611111111111112E-3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9.583333333333327E-2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187</v>
      </c>
      <c r="F36" s="155"/>
      <c r="G36" s="154" t="s">
        <v>192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897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-161.49</v>
      </c>
      <c r="D72" s="60">
        <v>-163.23500000000001</v>
      </c>
      <c r="E72" s="96" t="s">
        <v>118</v>
      </c>
      <c r="F72" s="60">
        <v>21.17</v>
      </c>
      <c r="G72" s="60">
        <v>19.57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-155.208</v>
      </c>
      <c r="D73" s="60">
        <v>-158.518</v>
      </c>
      <c r="E73" s="98" t="s">
        <v>122</v>
      </c>
      <c r="F73" s="60">
        <v>39.15</v>
      </c>
      <c r="G73" s="60">
        <v>41.12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-203.899</v>
      </c>
      <c r="D74" s="60">
        <v>-204.19399999999999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-124.624</v>
      </c>
      <c r="D75" s="60">
        <v>-129.06100000000001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32.581000000000003</v>
      </c>
      <c r="D76" s="60">
        <v>30.257000000000001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30.321000000000002</v>
      </c>
      <c r="D77" s="60">
        <v>28.295000000000002</v>
      </c>
      <c r="E77" s="98" t="s">
        <v>142</v>
      </c>
      <c r="F77" s="116">
        <v>250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25.393000000000001</v>
      </c>
      <c r="D78" s="60">
        <v>23.314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23.824000000000002</v>
      </c>
      <c r="D79" s="60">
        <v>21.753</v>
      </c>
      <c r="E79" s="96" t="s">
        <v>152</v>
      </c>
      <c r="F79" s="60">
        <v>17.899999999999999</v>
      </c>
      <c r="G79" s="60">
        <v>12.1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8.2600000000000005E-6</v>
      </c>
      <c r="D80" s="115">
        <v>8.2800000000000003E-6</v>
      </c>
      <c r="E80" s="98" t="s">
        <v>157</v>
      </c>
      <c r="F80" s="60">
        <v>53.2</v>
      </c>
      <c r="G80" s="60">
        <v>81.8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2025-06-23T20:27:41Z</dcterms:modified>
</cp:coreProperties>
</file>