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D58F6592-09BF-40BA-88DE-049B48F61973}" xr6:coauthVersionLast="47" xr6:coauthVersionMax="47" xr10:uidLastSave="{00000000-0000-0000-0000-000000000000}"/>
  <bookViews>
    <workbookView xWindow="27696" yWindow="1345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<sst xmlns="http://schemas.openxmlformats.org/spreadsheetml/2006/main" count="219" uniqueCount="204">
  <si>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</si>
  <si>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</si>
  <si>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</si>
  <si>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</si>
  <si>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</si>
  <si>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</si>
  <si>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</si>
  <si>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</si>
  <si>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</si>
  <si>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</si>
  <si>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</si>
  <si>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</si>
  <si>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</si>
  <si>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</si>
  <si>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</si>
  <si>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</si>
  <si>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</si>
  <si>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</si>
  <si>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</si>
  <si>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</si>
  <si>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</si>
  <si>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</si>
  <si>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</si>
  <si>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</si>
  <si>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</si>
  <si>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</si>
  <si>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</si>
  <si>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</si>
  <si>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</si>
  <si>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</si>
  <si>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</si>
  <si>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</si>
  <si>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</si>
  <si>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</si>
  <si>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</si>
  <si>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</si>
  <si>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</si>
  <si>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</si>
  <si>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</si>
  <si>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</si>
  <si>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</si>
  <si>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</si>
  <si>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</si>
  <si>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</si>
  <si>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</si>
  <si>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</si>
  <si>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</si>
  <si>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</si>
  <si>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</si>
  <si>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</si>
  <si>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</si>
  <si>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</si>
  <si>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</si>
  <si>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</si>
  <si>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</si>
  <si>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</si>
  <si>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</si>
  <si>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</si>
  <si>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</si>
  <si>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</si>
  <si>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</si>
  <si>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</si>
  <si>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</si>
  <si>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</si>
  <si>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</si>
  <si>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</si>
  <si>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</si>
  <si>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</si>
  <si>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</si>
  <si>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</si>
  <si>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</si>
  <si>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</si>
  <si>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</si>
  <si>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</si>
  <si>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</si>
  <si>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</si>
  <si>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</si>
  <si>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</si>
  <si>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</si>
  <si>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</si>
  <si>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</si>
  <si>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</si>
  <si>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</si>
  <si>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</si>
  <si>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</si>
  <si>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</si>
  <si>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</si>
  <si>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</si>
  <si>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</si>
  <si>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</si>
  <si>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</si>
  <si>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</si>
  <si>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</si>
  <si>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</si>
  <si>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</si>
  <si>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</si>
  <si>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</si>
  <si>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</si>
  <si>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</si>
  <si>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</si>
  <si>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</si>
  <si>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</si>
  <si>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</si>
  <si>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</si>
  <si>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</si>
  <si>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</si>
  <si>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</si>
  <si>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</si>
  <si>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</si>
  <si>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</si>
  <si>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</si>
  <si>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</si>
  <si>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</si>
  <si>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</si>
  <si>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</si>
  <si>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</si>
  <si>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</si>
  <si>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</si>
  <si>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</si>
  <si>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</si>
  <si>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</si>
  <si>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</si>
  <si>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</si>
  <si>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</si>
  <si>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</si>
  <si>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</si>
  <si>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</si>
  <si>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</si>
  <si>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</si>
  <si>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</si>
  <si>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</si>
  <si>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</si>
  <si>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</si>
  <si>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</si>
  <si>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</si>
  <si>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</si>
  <si>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</si>
  <si>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</si>
  <si>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</si>
  <si>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</si>
  <si>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</si>
  <si>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</si>
  <si>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</si>
  <si>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</si>
  <si>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</si>
  <si>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</si>
  <si>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</si>
  <si>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</si>
  <si>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</si>
  <si>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</si>
  <si>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</si>
  <si>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</si>
  <si>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</si>
  <si>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</si>
  <si>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</si>
  <si>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</si>
  <si>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</si>
  <si>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</si>
  <si>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</si>
  <si>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</si>
  <si>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</si>
  <si>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</si>
  <si>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</si>
  <si>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</si>
  <si>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</si>
  <si>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</si>
  <si>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</si>
  <si>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</si>
  <si>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</si>
  <si>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</si>
  <si>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</si>
  <si>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</si>
  <si>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</si>
  <si>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</si>
  <si>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</si>
  <si>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</si>
  <si>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</si>
  <si>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</si>
  <si>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</si>
  <si>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</si>
  <si>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</si>
  <si>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</si>
  <si>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</si>
  <si>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</si>
  <si>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TMT</t>
    <phoneticPr fontId="3" type="noConversion"/>
  </si>
  <si>
    <t>KSP</t>
    <phoneticPr fontId="3" type="noConversion"/>
  </si>
  <si>
    <t>D_023536</t>
    <phoneticPr fontId="3" type="noConversion"/>
  </si>
  <si>
    <t>[11:47-11:58] 돔과 망원경 안움직여 EIB 재실행 후 정상화</t>
    <phoneticPr fontId="3" type="noConversion"/>
  </si>
  <si>
    <t>M_023700:K</t>
    <phoneticPr fontId="3" type="noConversion"/>
  </si>
  <si>
    <t>M_023701</t>
    <phoneticPr fontId="3" type="noConversion"/>
  </si>
  <si>
    <t>M_023831:K</t>
    <phoneticPr fontId="3" type="noConversion"/>
  </si>
  <si>
    <t>M_023832:K</t>
    <phoneticPr fontId="3" type="noConversion"/>
  </si>
  <si>
    <t>HA limit으로 BLG #244 / 314-315 / 317-322 / 324 / 326-327 스킵 함</t>
    <phoneticPr fontId="3" type="noConversion"/>
  </si>
  <si>
    <t>T_023832</t>
    <phoneticPr fontId="3" type="noConversion"/>
  </si>
  <si>
    <t>W</t>
    <phoneticPr fontId="3" type="noConversion"/>
  </si>
  <si>
    <t>SE</t>
    <phoneticPr fontId="3" type="noConversion"/>
  </si>
  <si>
    <t>ESE</t>
    <phoneticPr fontId="3" type="noConversion"/>
  </si>
  <si>
    <t>T_023832 HA limit으로 망원경이 멈추면서 별이 흐름</t>
    <phoneticPr fontId="3" type="noConversion"/>
  </si>
  <si>
    <t>D_023536 돔이 움직이는 중에 focus 잘못 누름</t>
    <phoneticPr fontId="3" type="noConversion"/>
  </si>
  <si>
    <t>DS9 2회 꺼짐</t>
    <phoneticPr fontId="3" type="noConversion"/>
  </si>
  <si>
    <t>돔 셔터가 3회정도 안 움직여서 재실행 함 / 전체 kill 하고 1분이상 기다렸다가 재실행 후 정상화됨</t>
    <phoneticPr fontId="3" type="noConversion"/>
  </si>
  <si>
    <t>18s/26k 24s/25k 30s/22k 38s/20k</t>
    <phoneticPr fontId="3" type="noConversion"/>
  </si>
  <si>
    <t>18s/29k</t>
    <phoneticPr fontId="3" type="noConversion"/>
  </si>
  <si>
    <t>32s/20k 26s/26k 18s/25k 11s/21k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</si>
</sst>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45826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3.6</v>
      </c>
      <c r="E9" s="8">
        <v>7</v>
      </c>
      <c r="F9" s="8">
        <v>57.2</v>
      </c>
      <c r="G9" s="36" t="s">
        <v>194</v>
      </c>
      <c r="H9" s="8">
        <v>1.7</v>
      </c>
      <c r="I9" s="36">
        <v>49.9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1.2</v>
      </c>
      <c r="E10" s="8">
        <v>10.9</v>
      </c>
      <c r="F10" s="8">
        <v>8.1999999999999993</v>
      </c>
      <c r="G10" s="36" t="s">
        <v>195</v>
      </c>
      <c r="H10" s="8">
        <v>1.8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1.1000000000000001</v>
      </c>
      <c r="E11" s="15">
        <v>10.8</v>
      </c>
      <c r="F11" s="15">
        <v>9.3000000000000007</v>
      </c>
      <c r="G11" s="36" t="s">
        <v>196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24.460416666666667</v>
      </c>
      <c r="D12" s="19">
        <f>AVERAGE(D9:D11)</f>
        <v>1.9666666666666668</v>
      </c>
      <c r="E12" s="19">
        <f>AVERAGE(E9:E11)</f>
        <v>9.5666666666666664</v>
      </c>
      <c r="F12" s="20">
        <f>AVERAGE(F9:F11)</f>
        <v>24.900000000000002</v>
      </c>
      <c r="G12" s="21"/>
      <c r="H12" s="22">
        <f>AVERAGE(H9:H11)</f>
        <v>1.3666666666666665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185</v>
      </c>
      <c r="G16" s="113" t="s">
        <v>181</v>
      </c>
      <c r="H16" s="113" t="s">
        <v>185</v>
      </c>
      <c r="I16" s="27" t="s">
        <v>184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0.31041666666666667</v>
      </c>
      <c r="D17" s="28">
        <v>0.31111111111111112</v>
      </c>
      <c r="E17" s="28">
        <v>0.33333333333333331</v>
      </c>
      <c r="F17" s="28">
        <v>0.35416666666666669</v>
      </c>
      <c r="G17" s="28">
        <v>0.40555555555555556</v>
      </c>
      <c r="H17" s="28">
        <v>0.79722222222222228</v>
      </c>
      <c r="I17" s="28">
        <v>0.82361111111111107</v>
      </c>
      <c r="J17" s="28">
        <v>0.84861111111111109</v>
      </c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23525</v>
      </c>
      <c r="D18" s="27">
        <v>23526</v>
      </c>
      <c r="E18" s="27">
        <v>23544</v>
      </c>
      <c r="F18" s="27">
        <v>23556</v>
      </c>
      <c r="G18" s="27">
        <v>23589</v>
      </c>
      <c r="H18" s="27">
        <v>23841</v>
      </c>
      <c r="I18" s="27">
        <v>23858</v>
      </c>
      <c r="J18" s="27">
        <v>23868</v>
      </c>
      <c r="K18" s="27"/>
      <c r="L18" s="27"/>
      <c r="M18" s="27"/>
      <c r="N18" s="27"/>
      <c r="O18" s="27"/>
      <c r="P18" s="114">
        <v>23881</v>
      </c>
    </row>
    <row r="19" spans="2:16" ht="14.1" customHeight="1" thickBot="1" x14ac:dyDescent="0.4">
      <c r="B19" s="13" t="s">
        <v>43</v>
      </c>
      <c r="C19" s="29"/>
      <c r="D19" s="27">
        <v>23535</v>
      </c>
      <c r="E19" s="30">
        <v>23555</v>
      </c>
      <c r="F19" s="30">
        <v>23588</v>
      </c>
      <c r="G19" s="30">
        <v>23840</v>
      </c>
      <c r="H19" s="30">
        <v>23857</v>
      </c>
      <c r="I19" s="30">
        <v>23867</v>
      </c>
      <c r="J19" s="30">
        <v>23880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12</v>
      </c>
      <c r="F20" s="33">
        <f>IF(ISNUMBER(F18),F19-F18+1,"")</f>
        <v>33</v>
      </c>
      <c r="G20" s="33">
        <f>IF(ISNUMBER(G18),G19-G18+1,"")</f>
        <v>252</v>
      </c>
      <c r="H20" s="33">
        <f>IF(ISNUMBER(H18),H19-H18+1,"")</f>
        <v>17</v>
      </c>
      <c r="I20" s="33">
        <f t="shared" ref="I20:O20" si="0">IF(ISNUMBER(I18),I19-I18+1,"")</f>
        <v>10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0.8520833333333333</v>
      </c>
      <c r="K23" s="102">
        <v>0.8520833333333333</v>
      </c>
      <c r="L23" s="112" t="s">
        <v>164</v>
      </c>
      <c r="M23" s="164" t="s">
        <v>202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0.31944444444444442</v>
      </c>
      <c r="D25" s="112">
        <v>0.32291666666666669</v>
      </c>
      <c r="E25" s="109" t="s">
        <v>170</v>
      </c>
      <c r="F25" s="164" t="s">
        <v>201</v>
      </c>
      <c r="G25" s="164"/>
      <c r="H25" s="164"/>
      <c r="I25" s="164"/>
      <c r="J25" s="102">
        <v>0.85347222222222219</v>
      </c>
      <c r="K25" s="102">
        <v>0.8569444444444444</v>
      </c>
      <c r="L25" s="36" t="s">
        <v>49</v>
      </c>
      <c r="M25" s="164" t="s">
        <v>203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6.458333333333334E-2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169</v>
      </c>
      <c r="C31" s="47">
        <v>0.39166666666666666</v>
      </c>
      <c r="D31" s="7">
        <v>7.7777777777777779E-2</v>
      </c>
      <c r="E31" s="7"/>
      <c r="F31" s="7"/>
      <c r="G31" s="7"/>
      <c r="H31" s="7"/>
      <c r="I31" s="7"/>
      <c r="J31" s="7"/>
      <c r="K31" s="7">
        <v>3.4722222222222224E-2</v>
      </c>
      <c r="L31" s="7"/>
      <c r="M31" s="7"/>
      <c r="N31" s="7"/>
      <c r="O31" s="48"/>
      <c r="P31" s="46">
        <f>SUM(C31:N31)</f>
        <v>0.50416666666666665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0.39166666666666666</v>
      </c>
      <c r="D34" s="106">
        <f t="shared" ref="D34:P34" si="1">D31-D32-D33</f>
        <v>7.7777777777777779E-2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3.4722222222222224E-2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0.50416666666666665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188</v>
      </c>
      <c r="F36" s="155"/>
      <c r="G36" s="154" t="s">
        <v>189</v>
      </c>
      <c r="H36" s="155"/>
      <c r="I36" s="154" t="s">
        <v>190</v>
      </c>
      <c r="J36" s="155"/>
      <c r="K36" s="154" t="s">
        <v>191</v>
      </c>
      <c r="L36" s="155"/>
      <c r="M36" s="154" t="s">
        <v>193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197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200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1677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-161.52000000000001</v>
      </c>
      <c r="D72" s="60">
        <v>-163.79499999999999</v>
      </c>
      <c r="E72" s="96" t="s">
        <v>118</v>
      </c>
      <c r="F72" s="60">
        <v>19.71</v>
      </c>
      <c r="G72" s="60">
        <v>19.670000000000002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-154.80500000000001</v>
      </c>
      <c r="D73" s="60">
        <v>-159.60900000000001</v>
      </c>
      <c r="E73" s="98" t="s">
        <v>122</v>
      </c>
      <c r="F73" s="60">
        <v>28.96</v>
      </c>
      <c r="G73" s="60">
        <v>14.68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-204.054</v>
      </c>
      <c r="D74" s="60">
        <v>-204.375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-123.474</v>
      </c>
      <c r="D75" s="60">
        <v>-131.346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31.745999999999999</v>
      </c>
      <c r="D76" s="60">
        <v>29.722999999999999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29.291</v>
      </c>
      <c r="D77" s="60">
        <v>28.045000000000002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24.277999999999999</v>
      </c>
      <c r="D78" s="60">
        <v>23.146999999999998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22.643999999999998</v>
      </c>
      <c r="D79" s="60">
        <v>21.712</v>
      </c>
      <c r="E79" s="96" t="s">
        <v>152</v>
      </c>
      <c r="F79" s="60">
        <v>18.899999999999999</v>
      </c>
      <c r="G79" s="60">
        <v>10.199999999999999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8.0499999999999992E-6</v>
      </c>
      <c r="D80" s="115">
        <v>8.0299999999999994E-6</v>
      </c>
      <c r="E80" s="98" t="s">
        <v>157</v>
      </c>
      <c r="F80" s="60">
        <v>30.7</v>
      </c>
      <c r="G80" s="60">
        <v>14.4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199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2025-06-18T20:58:15Z</dcterms:modified>
</cp:coreProperties>
</file>