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6946B85B-C5C7-4801-984F-CB9337937BB1}" xr6:coauthVersionLast="47" xr6:coauthVersionMax="47" xr10:uidLastSave="{00000000-0000-0000-0000-000000000000}"/>
  <bookViews>
    <workbookView xWindow="28056" yWindow="13452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<sst xmlns="http://schemas.openxmlformats.org/spreadsheetml/2006/main" count="217" uniqueCount="202">
  <si>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</si>
  <si>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</si>
  <si>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</si>
  <si>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</si>
  <si>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</si>
  <si>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</si>
  <si>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</si>
  <si>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</si>
  <si>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</si>
  <si>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</si>
  <si>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</si>
  <si>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</si>
  <si>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</si>
  <si>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</si>
  <si>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</si>
  <si>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</si>
  <si>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</si>
  <si>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</si>
  <si>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</si>
  <si>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</si>
  <si>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</si>
  <si>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</si>
  <si>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</si>
  <si>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</si>
  <si>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</si>
  <si>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</si>
  <si>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</si>
  <si>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</si>
  <si>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</si>
  <si>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</si>
  <si>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</si>
  <si>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</si>
  <si>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</si>
  <si>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</si>
  <si>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</si>
  <si>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</si>
  <si>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</si>
  <si>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</si>
  <si>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</si>
  <si>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</si>
  <si>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</si>
  <si>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</si>
  <si>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</si>
  <si>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</si>
  <si>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</si>
  <si>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</si>
  <si>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</si>
  <si>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</si>
  <si>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</si>
  <si>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</si>
  <si>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</si>
  <si>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</si>
  <si>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</si>
  <si>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</si>
  <si>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</si>
  <si>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</si>
  <si>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</si>
  <si>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</si>
  <si>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</si>
  <si>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</si>
  <si>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</si>
  <si>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</si>
  <si>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</si>
  <si>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</si>
  <si>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</si>
  <si>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</si>
  <si>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</si>
  <si>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</si>
  <si>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</si>
  <si>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</si>
  <si>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</si>
  <si>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</si>
  <si>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</si>
  <si>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</si>
  <si>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</si>
  <si>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</si>
  <si>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</si>
  <si>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</si>
  <si>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</si>
  <si>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</si>
  <si>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</si>
  <si>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</si>
  <si>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</si>
  <si>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</si>
  <si>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</si>
  <si>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</si>
  <si>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</si>
  <si>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</si>
  <si>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</si>
  <si>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</si>
  <si>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</si>
  <si>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</si>
  <si>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</si>
  <si>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</si>
  <si>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</si>
  <si>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</si>
  <si>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</si>
  <si>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</si>
  <si>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</si>
  <si>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</si>
  <si>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</si>
  <si>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</si>
  <si>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</si>
  <si>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</si>
  <si>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</si>
  <si>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</si>
  <si>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</si>
  <si>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</si>
  <si>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</si>
  <si>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</si>
  <si>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</si>
  <si>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</si>
  <si>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</si>
  <si>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</si>
  <si>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</si>
  <si>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</si>
  <si>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</si>
  <si>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</si>
  <si>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</si>
  <si>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</si>
  <si>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</si>
  <si>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</si>
  <si>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</si>
  <si>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</si>
  <si>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</si>
  <si>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</si>
  <si>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</si>
  <si>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</si>
  <si>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</si>
  <si>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</si>
  <si>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</si>
  <si>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</si>
  <si>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</si>
  <si>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</si>
  <si>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</si>
  <si>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</si>
  <si>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</si>
  <si>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</si>
  <si>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</si>
  <si>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</si>
  <si>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</si>
  <si>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</si>
  <si>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</si>
  <si>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</si>
  <si>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</si>
  <si>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</si>
  <si>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</si>
  <si>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</si>
  <si>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</si>
  <si>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</si>
  <si>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</si>
  <si>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</si>
  <si>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</si>
  <si>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</si>
  <si>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</si>
  <si>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</si>
  <si>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</si>
  <si>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</si>
  <si>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</si>
  <si>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</si>
  <si>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</si>
  <si>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</si>
  <si>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</si>
  <si>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</si>
  <si>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</si>
  <si>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</si>
  <si>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</si>
  <si>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</si>
  <si>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</si>
  <si>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</si>
  <si>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</si>
  <si>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</si>
  <si>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</si>
  <si>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</si>
  <si>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</si>
  <si>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</si>
  <si>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</si>
  <si>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</si>
  <si>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</si>
  <si>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</si>
  <si>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</si>
  <si>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</si>
  <si>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</si>
  <si>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</si>
  <si>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M_021903</t>
    <phoneticPr fontId="3" type="noConversion"/>
  </si>
  <si>
    <t>M_021917-021918:N</t>
    <phoneticPr fontId="3" type="noConversion"/>
  </si>
  <si>
    <t>M_021998:K</t>
    <phoneticPr fontId="3" type="noConversion"/>
  </si>
  <si>
    <t>TMT</t>
    <phoneticPr fontId="3" type="noConversion"/>
  </si>
  <si>
    <t>KSP</t>
    <phoneticPr fontId="3" type="noConversion"/>
  </si>
  <si>
    <t>M_022092-022093:T</t>
    <phoneticPr fontId="3" type="noConversion"/>
  </si>
  <si>
    <t>M_021999</t>
    <phoneticPr fontId="3" type="noConversion"/>
  </si>
  <si>
    <t>D_022159-022160</t>
    <phoneticPr fontId="3" type="noConversion"/>
  </si>
  <si>
    <t>[08:25-08:35] IC S 크래쉬로 인한 destory 후 재실행 / 변화 없자 IC K / ICGui도 같이 destroy 후 재실행</t>
    <phoneticPr fontId="3" type="noConversion"/>
  </si>
  <si>
    <t>HA limit으로 BLG #219/234-236/238-240/242-244/248-250/252-328/330 스킵 함</t>
    <phoneticPr fontId="3" type="noConversion"/>
  </si>
  <si>
    <t>[19:30] BLG 종료후 관측시간이 30분이 남지않아 TMT 진행</t>
    <phoneticPr fontId="3" type="noConversion"/>
  </si>
  <si>
    <t>SE</t>
    <phoneticPr fontId="3" type="noConversion"/>
  </si>
  <si>
    <t>SW</t>
    <phoneticPr fontId="3" type="noConversion"/>
  </si>
  <si>
    <t>D_022159-022160 Shutter가 멈춰 방풍막이 일부를 가리는 현상 발견 / Dome Shutter Control 재실행 후 정상화됨 / 이후 3회 방풍막 안움직이는 현상 발생</t>
    <phoneticPr fontId="3" type="noConversion"/>
  </si>
  <si>
    <t>7s/25k 11s/28k 15s/27k 19s/23k</t>
    <phoneticPr fontId="3" type="noConversion"/>
  </si>
  <si>
    <t>25s/21k</t>
    <phoneticPr fontId="3" type="noConversion"/>
  </si>
  <si>
    <t>35s/23k 28s/23k 20s/21k</t>
    <phoneticPr fontId="3" type="noConversion"/>
  </si>
  <si>
    <t>28s/24k 20s/24k 13s/23k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</si>
</sst>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0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45821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3.2</v>
      </c>
      <c r="E9" s="8">
        <v>3.6</v>
      </c>
      <c r="F9" s="8">
        <v>67.8</v>
      </c>
      <c r="G9" s="36" t="s">
        <v>195</v>
      </c>
      <c r="H9" s="8">
        <v>2.1</v>
      </c>
      <c r="I9" s="36">
        <v>93.7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1.4</v>
      </c>
      <c r="E10" s="8">
        <v>4.0999999999999996</v>
      </c>
      <c r="F10" s="8">
        <v>53.2</v>
      </c>
      <c r="G10" s="36" t="s">
        <v>195</v>
      </c>
      <c r="H10" s="8">
        <v>4.0999999999999996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1.4</v>
      </c>
      <c r="E11" s="15">
        <v>4.5</v>
      </c>
      <c r="F11" s="15">
        <v>60.8</v>
      </c>
      <c r="G11" s="36" t="s">
        <v>196</v>
      </c>
      <c r="H11" s="15">
        <v>1.3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</v>
      </c>
      <c r="E12" s="19">
        <f>AVERAGE(E9:E11)</f>
        <v>4.0666666666666664</v>
      </c>
      <c r="F12" s="20">
        <f>AVERAGE(F9:F11)</f>
        <v>60.6</v>
      </c>
      <c r="G12" s="21"/>
      <c r="H12" s="22">
        <f>AVERAGE(H9:H11)</f>
        <v>2.4999999999999996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187</v>
      </c>
      <c r="F16" s="27" t="s">
        <v>188</v>
      </c>
      <c r="G16" s="113" t="s">
        <v>181</v>
      </c>
      <c r="H16" s="113" t="s">
        <v>187</v>
      </c>
      <c r="I16" s="27" t="s">
        <v>180</v>
      </c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0.29930555555555555</v>
      </c>
      <c r="D17" s="28">
        <v>0.3</v>
      </c>
      <c r="E17" s="28">
        <v>0.33402777777777776</v>
      </c>
      <c r="F17" s="28">
        <v>0.36527777777777776</v>
      </c>
      <c r="G17" s="28">
        <v>0.4284722222222222</v>
      </c>
      <c r="H17" s="28">
        <v>0.81527777777777777</v>
      </c>
      <c r="I17" s="28">
        <v>0.84791666666666665</v>
      </c>
      <c r="J17" s="28"/>
      <c r="K17" s="28"/>
      <c r="L17" s="28"/>
      <c r="M17" s="28"/>
      <c r="N17" s="28"/>
      <c r="O17" s="28"/>
      <c r="P17" s="28">
        <v>0.86111111111111116</v>
      </c>
    </row>
    <row r="18" spans="2:16" ht="14.1" customHeight="1" x14ac:dyDescent="0.35">
      <c r="B18" s="35" t="s">
        <v>42</v>
      </c>
      <c r="C18" s="27">
        <v>21872</v>
      </c>
      <c r="D18" s="27">
        <v>21873</v>
      </c>
      <c r="E18" s="27">
        <v>21894</v>
      </c>
      <c r="F18" s="27">
        <v>21908</v>
      </c>
      <c r="G18" s="27">
        <v>21947</v>
      </c>
      <c r="H18" s="27">
        <v>22189</v>
      </c>
      <c r="I18" s="27">
        <v>22199</v>
      </c>
      <c r="J18" s="27"/>
      <c r="K18" s="27"/>
      <c r="L18" s="27"/>
      <c r="M18" s="27"/>
      <c r="N18" s="27"/>
      <c r="O18" s="27"/>
      <c r="P18" s="114">
        <v>22212</v>
      </c>
    </row>
    <row r="19" spans="2:16" ht="14.1" customHeight="1" thickBot="1" x14ac:dyDescent="0.4">
      <c r="B19" s="13" t="s">
        <v>43</v>
      </c>
      <c r="C19" s="29"/>
      <c r="D19" s="27">
        <v>21885</v>
      </c>
      <c r="E19" s="30">
        <v>21907</v>
      </c>
      <c r="F19" s="30">
        <v>21946</v>
      </c>
      <c r="G19" s="30">
        <v>22188</v>
      </c>
      <c r="H19" s="30">
        <v>22198</v>
      </c>
      <c r="I19" s="30">
        <v>22211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</v>
      </c>
      <c r="F20" s="33">
        <f>IF(ISNUMBER(F18),F19-F18+1,"")</f>
        <v>39</v>
      </c>
      <c r="G20" s="33">
        <f>IF(ISNUMBER(G18),G19-G18+1,"")</f>
        <v>242</v>
      </c>
      <c r="H20" s="33">
        <f>IF(ISNUMBER(H18),H19-H18+1,"")</f>
        <v>10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>
        <v>0.31527777777777777</v>
      </c>
      <c r="D23" s="112">
        <v>0.31736111111111109</v>
      </c>
      <c r="E23" s="36" t="s">
        <v>48</v>
      </c>
      <c r="F23" s="164" t="s">
        <v>198</v>
      </c>
      <c r="G23" s="164"/>
      <c r="H23" s="164"/>
      <c r="I23" s="164"/>
      <c r="J23" s="102">
        <v>0.84930555555555554</v>
      </c>
      <c r="K23" s="102">
        <v>0.8520833333333333</v>
      </c>
      <c r="L23" s="112" t="s">
        <v>164</v>
      </c>
      <c r="M23" s="164" t="s">
        <v>200</v>
      </c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>
        <v>0.32083333333333336</v>
      </c>
      <c r="D25" s="112">
        <v>0.32083333333333336</v>
      </c>
      <c r="E25" s="109" t="s">
        <v>170</v>
      </c>
      <c r="F25" s="164" t="s">
        <v>199</v>
      </c>
      <c r="G25" s="164"/>
      <c r="H25" s="164"/>
      <c r="I25" s="164"/>
      <c r="J25" s="102">
        <v>0.85416666666666663</v>
      </c>
      <c r="K25" s="102">
        <v>0.85624999999999996</v>
      </c>
      <c r="L25" s="36" t="s">
        <v>49</v>
      </c>
      <c r="M25" s="164" t="s">
        <v>201</v>
      </c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6.3194444444444442E-2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0.38680555555555557</v>
      </c>
      <c r="D31" s="7">
        <v>6.3194444444444442E-2</v>
      </c>
      <c r="E31" s="7"/>
      <c r="F31" s="7"/>
      <c r="G31" s="7"/>
      <c r="H31" s="7"/>
      <c r="I31" s="7"/>
      <c r="J31" s="7"/>
      <c r="K31" s="7">
        <v>4.583333333333333E-2</v>
      </c>
      <c r="L31" s="7"/>
      <c r="M31" s="7"/>
      <c r="N31" s="7"/>
      <c r="O31" s="48"/>
      <c r="P31" s="46">
        <f>SUM(C31:N31)</f>
        <v>0.49583333333333335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0.38680555555555557</v>
      </c>
      <c r="D34" s="106">
        <f t="shared" ref="D34:P34" si="1">D31-D32-D33</f>
        <v>6.3194444444444442E-2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4.583333333333333E-2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0.49583333333333335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184</v>
      </c>
      <c r="D36" s="155"/>
      <c r="E36" s="154" t="s">
        <v>185</v>
      </c>
      <c r="F36" s="155"/>
      <c r="G36" s="154" t="s">
        <v>186</v>
      </c>
      <c r="H36" s="155"/>
      <c r="I36" s="154" t="s">
        <v>190</v>
      </c>
      <c r="J36" s="155"/>
      <c r="K36" s="154" t="s">
        <v>189</v>
      </c>
      <c r="L36" s="155"/>
      <c r="M36" s="154" t="s">
        <v>191</v>
      </c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197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194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550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-162.245</v>
      </c>
      <c r="D72" s="60">
        <v>-164.953</v>
      </c>
      <c r="E72" s="96" t="s">
        <v>118</v>
      </c>
      <c r="F72" s="60">
        <v>19.88</v>
      </c>
      <c r="G72" s="60">
        <v>19.399999999999999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-156.54599999999999</v>
      </c>
      <c r="D73" s="60">
        <v>-161.27500000000001</v>
      </c>
      <c r="E73" s="98" t="s">
        <v>122</v>
      </c>
      <c r="F73" s="60">
        <v>30.75</v>
      </c>
      <c r="G73" s="60">
        <v>28.53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-203.63499999999999</v>
      </c>
      <c r="D74" s="60">
        <v>-203.75700000000001</v>
      </c>
      <c r="E74" s="98" t="s">
        <v>127</v>
      </c>
      <c r="F74" s="116">
        <v>15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-125.523</v>
      </c>
      <c r="D75" s="60">
        <v>-134.102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30.521999999999998</v>
      </c>
      <c r="D76" s="60">
        <v>28.428999999999998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28.472999999999999</v>
      </c>
      <c r="D77" s="60">
        <v>27.04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23.573</v>
      </c>
      <c r="D78" s="60">
        <v>22.149000000000001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22.021000000000001</v>
      </c>
      <c r="D79" s="60">
        <v>20.747</v>
      </c>
      <c r="E79" s="96" t="s">
        <v>152</v>
      </c>
      <c r="F79" s="60">
        <v>15.2</v>
      </c>
      <c r="G79" s="60">
        <v>4.0999999999999996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7.7600000000000002E-6</v>
      </c>
      <c r="D80" s="115">
        <v>7.7000000000000008E-6</v>
      </c>
      <c r="E80" s="98" t="s">
        <v>157</v>
      </c>
      <c r="F80" s="60">
        <v>40.4</v>
      </c>
      <c r="G80" s="60">
        <v>62.3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2025-06-13T20:54:09Z</dcterms:modified>
</cp:coreProperties>
</file>