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E95C346C-43E2-42E0-B5C8-194E021DBC18}" xr6:coauthVersionLast="47" xr6:coauthVersionMax="47" xr10:uidLastSave="{00000000-0000-0000-0000-000000000000}"/>
  <bookViews>
    <workbookView xWindow="21960" yWindow="576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<sst xmlns="http://schemas.openxmlformats.org/spreadsheetml/2006/main" count="219" uniqueCount="206">
  <si>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</si>
  <si>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</si>
  <si>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</si>
  <si>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</si>
  <si>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</si>
  <si>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</si>
  <si>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</si>
  <si>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</si>
  <si>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</si>
  <si>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</si>
  <si>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</si>
  <si>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</si>
  <si>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</si>
  <si>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</si>
  <si>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</si>
  <si>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</si>
  <si>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</si>
  <si>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</si>
  <si>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</si>
  <si>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</si>
  <si>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</si>
  <si>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</si>
  <si>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</si>
  <si>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</si>
  <si>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</si>
  <si>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</si>
  <si>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</si>
  <si>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</si>
  <si>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</si>
  <si>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</si>
  <si>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</si>
  <si>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</si>
  <si>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</si>
  <si>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</si>
  <si>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</si>
  <si>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</si>
  <si>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</si>
  <si>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</si>
  <si>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</si>
  <si>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</si>
  <si>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</si>
  <si>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</si>
  <si>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</si>
  <si>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</si>
  <si>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</si>
  <si>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</si>
  <si>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</si>
  <si>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</si>
  <si>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</si>
  <si>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</si>
  <si>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</si>
  <si>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</si>
  <si>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</si>
  <si>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</si>
  <si>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</si>
  <si>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</si>
  <si>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</si>
  <si>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</si>
  <si>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</si>
  <si>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</si>
  <si>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</si>
  <si>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</si>
  <si>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</si>
  <si>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</si>
  <si>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</si>
  <si>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</si>
  <si>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</si>
  <si>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</si>
  <si>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</si>
  <si>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</si>
  <si>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</si>
  <si>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</si>
  <si>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</si>
  <si>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</si>
  <si>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</si>
  <si>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</si>
  <si>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</si>
  <si>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</si>
  <si>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</si>
  <si>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</si>
  <si>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</si>
  <si>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</si>
  <si>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</si>
  <si>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</si>
  <si>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</si>
  <si>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</si>
  <si>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</si>
  <si>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</si>
  <si>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</si>
  <si>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</si>
  <si>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</si>
  <si>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</si>
  <si>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</si>
  <si>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</si>
  <si>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</si>
  <si>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</si>
  <si>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</si>
  <si>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</si>
  <si>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</si>
  <si>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</si>
  <si>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</si>
  <si>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</si>
  <si>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</si>
  <si>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</si>
  <si>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</si>
  <si>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</si>
  <si>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</si>
  <si>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</si>
  <si>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</si>
  <si>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</si>
  <si>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</si>
  <si>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</si>
  <si>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</si>
  <si>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</si>
  <si>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</si>
  <si>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</si>
  <si>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</si>
  <si>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</si>
  <si>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</si>
  <si>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</si>
  <si>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</si>
  <si>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</si>
  <si>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</si>
  <si>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</si>
  <si>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</si>
  <si>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</si>
  <si>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</si>
  <si>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</si>
  <si>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</si>
  <si>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</si>
  <si>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</si>
  <si>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</si>
  <si>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</si>
  <si>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</si>
  <si>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</si>
  <si>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</si>
  <si>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</si>
  <si>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</si>
  <si>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</si>
  <si>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</si>
  <si>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</si>
  <si>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</si>
  <si>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</si>
  <si>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</si>
  <si>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</si>
  <si>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</si>
  <si>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</si>
  <si>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</si>
  <si>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</si>
  <si>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</si>
  <si>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</si>
  <si>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</si>
  <si>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</si>
  <si>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</si>
  <si>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</si>
  <si>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</si>
  <si>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</si>
  <si>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</si>
  <si>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</si>
  <si>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</si>
  <si>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</si>
  <si>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</si>
  <si>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</si>
  <si>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</si>
  <si>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</si>
  <si>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</si>
  <si>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</si>
  <si>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</si>
  <si>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</si>
  <si>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</si>
  <si>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</si>
  <si>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</si>
  <si>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</si>
  <si>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</si>
  <si>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</si>
  <si>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</si>
  <si>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</si>
  <si>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</si>
  <si>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</si>
  <si>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</si>
  <si>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</si>
  <si>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</si>
  <si>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</si>
  <si>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</si>
  <si>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E</t>
    <phoneticPr fontId="3" type="noConversion"/>
  </si>
  <si>
    <t>SE</t>
    <phoneticPr fontId="3" type="noConversion"/>
  </si>
  <si>
    <t>-</t>
    <phoneticPr fontId="3" type="noConversion"/>
  </si>
  <si>
    <t>옅은 구름의 영향으로 오후 플랫 건너 뜀</t>
    <phoneticPr fontId="3" type="noConversion"/>
  </si>
  <si>
    <t>DIR-KSP</t>
    <phoneticPr fontId="3" type="noConversion"/>
  </si>
  <si>
    <t>SSE</t>
    <phoneticPr fontId="3" type="noConversion"/>
  </si>
  <si>
    <t>월령 40% 이상으로 방풍막 연결</t>
    <phoneticPr fontId="3" type="noConversion"/>
  </si>
  <si>
    <t>[8:25] 짙은 구름으로 인한 관측 대기/ [9:00] 관측 재개</t>
    <phoneticPr fontId="3" type="noConversion"/>
  </si>
  <si>
    <t>M_020073-020074:K</t>
    <phoneticPr fontId="3" type="noConversion"/>
  </si>
  <si>
    <t>I_020075-020078</t>
    <phoneticPr fontId="3" type="noConversion"/>
  </si>
  <si>
    <t>I_020075-020078 date-obs/tshopen 시간차 발생함/ IC K/S/Gui 시각동기화 재실행 후 정상화 됨/ 재관측 함</t>
    <phoneticPr fontId="3" type="noConversion"/>
  </si>
  <si>
    <t>E_020113</t>
    <phoneticPr fontId="3" type="noConversion"/>
  </si>
  <si>
    <t>E_020113 돔 셔터가 TCS를 따라가지 않아 셔터에 의해 가려짐</t>
    <phoneticPr fontId="3" type="noConversion"/>
  </si>
  <si>
    <t>AGU와 연결이 안되어 AGU컴퓨터 전원을 껏다 켯으나 연결 안됨</t>
    <phoneticPr fontId="3" type="noConversion"/>
  </si>
  <si>
    <t>DS9(영상화인) 5회 꺼짐</t>
    <phoneticPr fontId="3" type="noConversion"/>
  </si>
  <si>
    <t>C_020049-020087</t>
    <phoneticPr fontId="3" type="noConversion"/>
  </si>
  <si>
    <t>돔 셔터 autosync 연결 시 셔터가 TCS를 따라가지 않고 멈춤 7회</t>
    <phoneticPr fontId="3" type="noConversion"/>
  </si>
  <si>
    <t>M_020209-020210:T</t>
    <phoneticPr fontId="3" type="noConversion"/>
  </si>
  <si>
    <t>T_020347</t>
    <phoneticPr fontId="3" type="noConversion"/>
  </si>
  <si>
    <t>T_020347 HA limit으로 TCS와 연결이 끊기면서 별이 흐름</t>
    <phoneticPr fontId="3" type="noConversion"/>
  </si>
  <si>
    <t>30s/22k 25s/28k</t>
    <phoneticPr fontId="3" type="noConversion"/>
  </si>
  <si>
    <t>35s/27k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</si>
</sst>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C4" sqref="C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45812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96.220930232558146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186</v>
      </c>
      <c r="E9" s="8">
        <v>5</v>
      </c>
      <c r="F9" s="8">
        <v>76.2</v>
      </c>
      <c r="G9" s="36" t="s">
        <v>184</v>
      </c>
      <c r="H9" s="8">
        <v>0.6</v>
      </c>
      <c r="I9" s="36">
        <v>58.2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3.1</v>
      </c>
      <c r="F10" s="8">
        <v>64.599999999999994</v>
      </c>
      <c r="G10" s="36" t="s">
        <v>189</v>
      </c>
      <c r="H10" s="8">
        <v>7.5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0.81458333333333333</v>
      </c>
      <c r="D11" s="15">
        <v>1.9</v>
      </c>
      <c r="E11" s="15">
        <v>3.1</v>
      </c>
      <c r="F11" s="15">
        <v>53.3</v>
      </c>
      <c r="G11" s="36" t="s">
        <v>185</v>
      </c>
      <c r="H11" s="15">
        <v>6.7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24.456944444444446</v>
      </c>
      <c r="D12" s="19">
        <f>AVERAGE(D9:D11)</f>
        <v>1.85</v>
      </c>
      <c r="E12" s="19">
        <f>AVERAGE(E9:E11)</f>
        <v>3.7333333333333329</v>
      </c>
      <c r="F12" s="20">
        <f>AVERAGE(F9:F11)</f>
        <v>64.7</v>
      </c>
      <c r="G12" s="21"/>
      <c r="H12" s="22">
        <f>AVERAGE(H9:H11)</f>
        <v>4.9333333333333336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188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0.30208333333333331</v>
      </c>
      <c r="D17" s="28">
        <v>0.3034722222222222</v>
      </c>
      <c r="E17" s="28">
        <v>0.33819444444444446</v>
      </c>
      <c r="F17" s="28">
        <v>0.37569444444444444</v>
      </c>
      <c r="G17" s="28">
        <v>0.43263888888888891</v>
      </c>
      <c r="H17" s="28">
        <v>0.84513888888888888</v>
      </c>
      <c r="I17" s="28"/>
      <c r="J17" s="28"/>
      <c r="K17" s="28"/>
      <c r="L17" s="28"/>
      <c r="M17" s="28"/>
      <c r="N17" s="28"/>
      <c r="O17" s="28"/>
      <c r="P17" s="28">
        <v>0.85763888888888884</v>
      </c>
    </row>
    <row r="18" spans="2:16" ht="14.1" customHeight="1" x14ac:dyDescent="0.35">
      <c r="B18" s="35" t="s">
        <v>42</v>
      </c>
      <c r="C18" s="27">
        <v>20038</v>
      </c>
      <c r="D18" s="27">
        <v>20039</v>
      </c>
      <c r="E18" s="27">
        <v>20049</v>
      </c>
      <c r="F18" s="27">
        <v>20055</v>
      </c>
      <c r="G18" s="27">
        <v>20089</v>
      </c>
      <c r="H18" s="27">
        <v>20348</v>
      </c>
      <c r="I18" s="27"/>
      <c r="J18" s="27"/>
      <c r="K18" s="27"/>
      <c r="L18" s="27"/>
      <c r="M18" s="27"/>
      <c r="N18" s="27"/>
      <c r="O18" s="27"/>
      <c r="P18" s="114">
        <v>20359</v>
      </c>
    </row>
    <row r="19" spans="2:16" ht="14.1" customHeight="1" thickBot="1" x14ac:dyDescent="0.4">
      <c r="B19" s="13" t="s">
        <v>43</v>
      </c>
      <c r="C19" s="29"/>
      <c r="D19" s="27">
        <v>20043</v>
      </c>
      <c r="E19" s="30">
        <v>20054</v>
      </c>
      <c r="F19" s="30">
        <v>20088</v>
      </c>
      <c r="G19" s="30">
        <v>20347</v>
      </c>
      <c r="H19" s="30">
        <v>20358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</v>
      </c>
      <c r="F20" s="33">
        <f>IF(ISNUMBER(F18),F19-F18+1,"")</f>
        <v>34</v>
      </c>
      <c r="G20" s="33">
        <f>IF(ISNUMBER(G18),G19-G18+1,"")</f>
        <v>259</v>
      </c>
      <c r="H20" s="33">
        <f>IF(ISNUMBER(H18),H19-H18+1,"")</f>
        <v>11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>
        <v>0.84652777777777777</v>
      </c>
      <c r="K23" s="102">
        <v>0.84652777777777777</v>
      </c>
      <c r="L23" s="112" t="s">
        <v>164</v>
      </c>
      <c r="M23" s="153" t="s">
        <v>205</v>
      </c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>
        <v>0.85069444444444442</v>
      </c>
      <c r="K25" s="102">
        <v>0.85138888888888886</v>
      </c>
      <c r="L25" s="36" t="s">
        <v>49</v>
      </c>
      <c r="M25" s="153" t="s">
        <v>204</v>
      </c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0.38124999999999998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7.5694444444444439E-2</v>
      </c>
      <c r="O30" s="45"/>
      <c r="P30" s="46">
        <f>SUM(C30:J30,L30:N30)</f>
        <v>0.45694444444444443</v>
      </c>
    </row>
    <row r="31" spans="2:16" ht="14.1" customHeight="1" x14ac:dyDescent="0.35">
      <c r="B31" s="37" t="s">
        <v>169</v>
      </c>
      <c r="C31" s="47">
        <v>0.39374999999999999</v>
      </c>
      <c r="D31" s="7">
        <v>7.5694444444444439E-2</v>
      </c>
      <c r="E31" s="7"/>
      <c r="F31" s="7"/>
      <c r="G31" s="7"/>
      <c r="H31" s="7"/>
      <c r="I31" s="7"/>
      <c r="J31" s="7"/>
      <c r="K31" s="7">
        <v>8.3333333333333332E-3</v>
      </c>
      <c r="L31" s="7"/>
      <c r="M31" s="7"/>
      <c r="N31" s="7"/>
      <c r="O31" s="48"/>
      <c r="P31" s="46">
        <f>SUM(C31:N31)</f>
        <v>0.4777777777777778</v>
      </c>
    </row>
    <row r="32" spans="2:16" ht="14.1" customHeight="1" x14ac:dyDescent="0.35">
      <c r="B32" s="37" t="s">
        <v>65</v>
      </c>
      <c r="C32" s="49"/>
      <c r="D32" s="50">
        <v>1.8055555555555554E-2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1.8055555555555554E-2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0.39374999999999999</v>
      </c>
      <c r="D34" s="106">
        <f t="shared" ref="D34:P34" si="1">D31-D32-D33</f>
        <v>5.7638888888888885E-2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8.3333333333333332E-3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0.45972222222222225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199</v>
      </c>
      <c r="D36" s="144"/>
      <c r="E36" s="143" t="s">
        <v>192</v>
      </c>
      <c r="F36" s="144"/>
      <c r="G36" s="143" t="s">
        <v>193</v>
      </c>
      <c r="H36" s="144"/>
      <c r="I36" s="143" t="s">
        <v>195</v>
      </c>
      <c r="J36" s="144"/>
      <c r="K36" s="143" t="s">
        <v>201</v>
      </c>
      <c r="L36" s="144"/>
      <c r="M36" s="143" t="s">
        <v>202</v>
      </c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203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1728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-165.6</v>
      </c>
      <c r="E72" s="96" t="s">
        <v>118</v>
      </c>
      <c r="F72" s="60">
        <v>19.7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</v>
      </c>
      <c r="D73" s="60">
        <v>-162.1</v>
      </c>
      <c r="E73" s="98" t="s">
        <v>122</v>
      </c>
      <c r="F73" s="60">
        <v>37.4</v>
      </c>
      <c r="G73" s="60">
        <v>26.4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-204.1</v>
      </c>
      <c r="D74" s="60">
        <v>-204.7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-124.5</v>
      </c>
      <c r="D75" s="60">
        <v>-135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</v>
      </c>
      <c r="D76" s="60">
        <v>27.4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</v>
      </c>
      <c r="D77" s="60">
        <v>26.5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</v>
      </c>
      <c r="D78" s="60">
        <v>21.6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20.399999999999999</v>
      </c>
      <c r="E79" s="96" t="s">
        <v>152</v>
      </c>
      <c r="F79" s="60">
        <v>16.100000000000001</v>
      </c>
      <c r="G79" s="60">
        <v>4.5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7.7800000000000001E-6</v>
      </c>
      <c r="D80" s="115">
        <v>7.43E-6</v>
      </c>
      <c r="E80" s="98" t="s">
        <v>157</v>
      </c>
      <c r="F80" s="60">
        <v>45.3</v>
      </c>
      <c r="G80" s="60">
        <v>66.3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190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 t="s">
        <v>198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 t="s">
        <v>197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2025-06-04T20:53:50Z</dcterms:modified>
</cp:coreProperties>
</file>