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BFF5E65F-BF50-4366-A169-E46F9A9DC051}" xr6:coauthVersionLast="47" xr6:coauthVersionMax="47" xr10:uidLastSave="{00000000-0000-0000-0000-000000000000}"/>
  <bookViews>
    <workbookView xWindow="25452" yWindow="1327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<sst xmlns="http://schemas.openxmlformats.org/spreadsheetml/2006/main" count="212" uniqueCount="199">
  <si>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</si>
  <si>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</si>
  <si>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</si>
  <si>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</si>
  <si>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</si>
  <si>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</si>
  <si>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</si>
  <si>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</si>
  <si>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</si>
  <si>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</si>
  <si>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</si>
  <si>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</si>
  <si>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</si>
  <si>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</si>
  <si>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</si>
  <si>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</si>
  <si>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</si>
  <si>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</si>
  <si>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</si>
  <si>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</si>
  <si>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</si>
  <si>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</si>
  <si>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</si>
  <si>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</si>
  <si>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</si>
  <si>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</si>
  <si>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</si>
  <si>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</si>
  <si>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</si>
  <si>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</si>
  <si>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</si>
  <si>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</si>
  <si>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</si>
  <si>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</si>
  <si>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</si>
  <si>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</si>
  <si>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</si>
  <si>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</si>
  <si>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</si>
  <si>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</si>
  <si>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</si>
  <si>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</si>
  <si>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</si>
  <si>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</si>
  <si>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</si>
  <si>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</si>
  <si>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</si>
  <si>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</si>
  <si>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</si>
  <si>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</si>
  <si>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</si>
  <si>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</si>
  <si>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</si>
  <si>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</si>
  <si>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</si>
  <si>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</si>
  <si>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</si>
  <si>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</si>
  <si>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</si>
  <si>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</si>
  <si>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</si>
  <si>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</si>
  <si>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</si>
  <si>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</si>
  <si>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</si>
  <si>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</si>
  <si>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</si>
  <si>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</si>
  <si>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</si>
  <si>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</si>
  <si>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</si>
  <si>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</si>
  <si>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</si>
  <si>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</si>
  <si>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</si>
  <si>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</si>
  <si>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</si>
  <si>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</si>
  <si>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</si>
  <si>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</si>
  <si>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</si>
  <si>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</si>
  <si>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</si>
  <si>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</si>
  <si>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</si>
  <si>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</si>
  <si>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</si>
  <si>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</si>
  <si>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</si>
  <si>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</si>
  <si>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</si>
  <si>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</si>
  <si>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</si>
  <si>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</si>
  <si>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</si>
  <si>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</si>
  <si>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</si>
  <si>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</si>
  <si>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</si>
  <si>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</si>
  <si>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</si>
  <si>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</si>
  <si>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</si>
  <si>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</si>
  <si>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</si>
  <si>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</si>
  <si>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</si>
  <si>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</si>
  <si>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</si>
  <si>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</si>
  <si>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</si>
  <si>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</si>
  <si>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</si>
  <si>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</si>
  <si>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</si>
  <si>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</si>
  <si>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</si>
  <si>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</si>
  <si>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</si>
  <si>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</si>
  <si>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</si>
  <si>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</si>
  <si>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</si>
  <si>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</si>
  <si>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</si>
  <si>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</si>
  <si>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</si>
  <si>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</si>
  <si>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</si>
  <si>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</si>
  <si>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</si>
  <si>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</si>
  <si>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</si>
  <si>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</si>
  <si>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</si>
  <si>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</si>
  <si>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</si>
  <si>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</si>
  <si>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</si>
  <si>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</si>
  <si>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</si>
  <si>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</si>
  <si>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</si>
  <si>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</si>
  <si>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</si>
  <si>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</si>
  <si>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</si>
  <si>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</si>
  <si>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</si>
  <si>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</si>
  <si>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</si>
  <si>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</si>
  <si>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</si>
  <si>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</si>
  <si>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</si>
  <si>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</si>
  <si>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</si>
  <si>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</si>
  <si>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</si>
  <si>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</si>
  <si>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</si>
  <si>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</si>
  <si>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</si>
  <si>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</si>
  <si>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</si>
  <si>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</si>
  <si>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</si>
  <si>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</si>
  <si>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</si>
  <si>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</si>
  <si>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</si>
  <si>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</si>
  <si>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</si>
  <si>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</si>
  <si>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</si>
  <si>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</si>
  <si>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</si>
  <si>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</si>
  <si>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</si>
  <si>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</si>
  <si>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</si>
  <si>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</si>
  <si>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</si>
  <si>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</si>
  <si>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</si>
  <si>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월령 40% 이하로 방풍막 연결 해제</t>
    <phoneticPr fontId="3" type="noConversion"/>
  </si>
  <si>
    <t>구름의 영향으로 오후/오전 플랫 건너 뜀</t>
    <phoneticPr fontId="3" type="noConversion"/>
  </si>
  <si>
    <t>-</t>
    <phoneticPr fontId="3" type="noConversion"/>
  </si>
  <si>
    <t>ENE</t>
    <phoneticPr fontId="3" type="noConversion"/>
  </si>
  <si>
    <t>ESE</t>
    <phoneticPr fontId="3" type="noConversion"/>
  </si>
  <si>
    <t>[7:20] 돔 히터(vaisala 10.9도/ 돔 내부 21.7도) 안꺼져서 돔셔터 열고 CAT 가동해 열기 빼냄/ [8:05]TMT 관측시작(vaisala 10.8도 /돔 내부 18.3도)</t>
    <phoneticPr fontId="3" type="noConversion"/>
  </si>
  <si>
    <t>M_019562-019563:N</t>
    <phoneticPr fontId="3" type="noConversion"/>
  </si>
  <si>
    <t xml:space="preserve">[8:30-8:45] HVAC가 관측이 시작 된 후에도 꺼지지 않음/ UPS 전원을 끄고 수동으로 온도조절기를 OFF 함 </t>
    <phoneticPr fontId="3" type="noConversion"/>
  </si>
  <si>
    <t>M_019576-019577:M</t>
    <phoneticPr fontId="3" type="noConversion"/>
  </si>
  <si>
    <t>DS9(영상 확인) 3회꺼짐</t>
    <phoneticPr fontId="3" type="noConversion"/>
  </si>
  <si>
    <t>[18:36] 높은 습도(vaisala 85%/ 2.3m 95%/ 돔내부 88.9%) 및 짙은 구름으로 인한 관측 대기 후 종료</t>
    <phoneticPr fontId="3" type="noConversion"/>
  </si>
  <si>
    <t>C_019826-019829</t>
    <phoneticPr fontId="3" type="noConversion"/>
  </si>
  <si>
    <t>WNW</t>
    <phoneticPr fontId="3" type="noConversion"/>
  </si>
  <si>
    <t>[10:33] gmon 프로그램 갑자기 꺼짐/ 재실행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</si>
</sst>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45809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91.495601173020518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2.1</v>
      </c>
      <c r="E9" s="8">
        <v>10.9</v>
      </c>
      <c r="F9" s="8">
        <v>69.099999999999994</v>
      </c>
      <c r="G9" s="36" t="s">
        <v>189</v>
      </c>
      <c r="H9" s="8">
        <v>4</v>
      </c>
      <c r="I9" s="36">
        <v>27.2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1.4</v>
      </c>
      <c r="E10" s="8">
        <v>10.9</v>
      </c>
      <c r="F10" s="8">
        <v>71.2</v>
      </c>
      <c r="G10" s="36" t="s">
        <v>197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187</v>
      </c>
      <c r="E11" s="15">
        <v>9</v>
      </c>
      <c r="F11" s="15">
        <v>86.1</v>
      </c>
      <c r="G11" s="36" t="s">
        <v>188</v>
      </c>
      <c r="H11" s="15">
        <v>9</v>
      </c>
      <c r="I11" s="16"/>
      <c r="J11" s="9">
        <f>IF(L11, 1, 0) + IF(M11, 2, 0) + IF(N11, 4, 0) + IF(O11, 8, 0) + IF(P11, 16, 0)</f>
        <v>14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24.434027777777779</v>
      </c>
      <c r="D12" s="19">
        <f>AVERAGE(D9:D11)</f>
        <v>1.75</v>
      </c>
      <c r="E12" s="19">
        <f>AVERAGE(E9:E11)</f>
        <v>10.266666666666667</v>
      </c>
      <c r="F12" s="20">
        <f>AVERAGE(F9:F11)</f>
        <v>75.466666666666669</v>
      </c>
      <c r="G12" s="21"/>
      <c r="H12" s="22">
        <f>AVERAGE(H9:H11)</f>
        <v>5.2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0.30902777777777779</v>
      </c>
      <c r="D17" s="28">
        <v>0.31041666666666667</v>
      </c>
      <c r="E17" s="28">
        <v>0.33680555555555558</v>
      </c>
      <c r="F17" s="28">
        <v>0.36527777777777776</v>
      </c>
      <c r="G17" s="28">
        <v>0.44166666666666665</v>
      </c>
      <c r="H17" s="28">
        <v>0.79236111111111107</v>
      </c>
      <c r="I17" s="28"/>
      <c r="J17" s="28"/>
      <c r="K17" s="28"/>
      <c r="L17" s="28"/>
      <c r="M17" s="28"/>
      <c r="N17" s="28"/>
      <c r="O17" s="28"/>
      <c r="P17" s="28">
        <v>0.79583333333333328</v>
      </c>
    </row>
    <row r="18" spans="2:16" ht="14.1" customHeight="1" x14ac:dyDescent="0.35">
      <c r="B18" s="35" t="s">
        <v>42</v>
      </c>
      <c r="C18" s="27">
        <v>19535</v>
      </c>
      <c r="D18" s="27">
        <v>19536</v>
      </c>
      <c r="E18" s="27">
        <v>19552</v>
      </c>
      <c r="F18" s="27">
        <v>19564</v>
      </c>
      <c r="G18" s="27">
        <v>19611</v>
      </c>
      <c r="H18" s="27">
        <v>19830</v>
      </c>
      <c r="I18" s="27"/>
      <c r="J18" s="27"/>
      <c r="K18" s="27"/>
      <c r="L18" s="27"/>
      <c r="M18" s="27"/>
      <c r="N18" s="27"/>
      <c r="O18" s="27"/>
      <c r="P18" s="114">
        <v>19835</v>
      </c>
    </row>
    <row r="19" spans="2:16" ht="14.1" customHeight="1" thickBot="1" x14ac:dyDescent="0.4">
      <c r="B19" s="13" t="s">
        <v>43</v>
      </c>
      <c r="C19" s="29"/>
      <c r="D19" s="27">
        <v>19540</v>
      </c>
      <c r="E19" s="30">
        <v>19563</v>
      </c>
      <c r="F19" s="30">
        <v>19610</v>
      </c>
      <c r="G19" s="30">
        <v>19829</v>
      </c>
      <c r="H19" s="30">
        <v>19834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47</v>
      </c>
      <c r="G20" s="33">
        <f>IF(ISNUMBER(G18),G19-G18+1,"")</f>
        <v>219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0.375</v>
      </c>
      <c r="D30" s="43">
        <v>8.1250000000000003E-2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0.45624999999999999</v>
      </c>
    </row>
    <row r="31" spans="2:16" ht="14.1" customHeight="1" x14ac:dyDescent="0.35">
      <c r="B31" s="37" t="s">
        <v>169</v>
      </c>
      <c r="C31" s="47">
        <v>0.375</v>
      </c>
      <c r="D31" s="7">
        <v>8.1250000000000003E-2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0.47361111111111109</v>
      </c>
    </row>
    <row r="32" spans="2:16" ht="14.1" customHeight="1" x14ac:dyDescent="0.35">
      <c r="B32" s="37" t="s">
        <v>65</v>
      </c>
      <c r="C32" s="49">
        <v>4.027777777777778E-2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4.027777777777778E-2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0.3347222222222222</v>
      </c>
      <c r="D34" s="106">
        <f t="shared" ref="D34:P34" si="1">D31-D32-D33</f>
        <v>8.1250000000000003E-2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0.43333333333333329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191</v>
      </c>
      <c r="D36" s="155"/>
      <c r="E36" s="154" t="s">
        <v>193</v>
      </c>
      <c r="F36" s="155"/>
      <c r="G36" s="154" t="s">
        <v>196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1395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-159.6</v>
      </c>
      <c r="D72" s="60">
        <v>-163.30000000000001</v>
      </c>
      <c r="E72" s="96" t="s">
        <v>118</v>
      </c>
      <c r="F72" s="60">
        <v>22.7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-152.4</v>
      </c>
      <c r="D73" s="60">
        <v>-159</v>
      </c>
      <c r="E73" s="98" t="s">
        <v>122</v>
      </c>
      <c r="F73" s="60">
        <v>36.700000000000003</v>
      </c>
      <c r="G73" s="60">
        <v>41.5</v>
      </c>
      <c r="H73" s="97"/>
      <c r="I73" s="93" t="s">
        <v>123</v>
      </c>
      <c r="J73" s="59">
        <v>0</v>
      </c>
      <c r="K73" s="94" t="s">
        <v>124</v>
      </c>
      <c r="L73" s="59">
        <v>1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-204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</v>
      </c>
      <c r="D75" s="60">
        <v>-129.80000000000001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34.5</v>
      </c>
      <c r="D76" s="60">
        <v>29.9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32.1</v>
      </c>
      <c r="D77" s="60">
        <v>28.1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27.1</v>
      </c>
      <c r="D78" s="60">
        <v>23.2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</v>
      </c>
      <c r="D79" s="60">
        <v>21.6</v>
      </c>
      <c r="E79" s="96" t="s">
        <v>152</v>
      </c>
      <c r="F79" s="60">
        <v>21.7</v>
      </c>
      <c r="G79" s="60">
        <v>11.4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7.4100000000000002E-6</v>
      </c>
      <c r="D80" s="115">
        <v>7.2899999999999997E-6</v>
      </c>
      <c r="E80" s="98" t="s">
        <v>157</v>
      </c>
      <c r="F80" s="60">
        <v>42.4</v>
      </c>
      <c r="G80" s="60">
        <v>81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90" t="s">
        <v>198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 t="s">
        <v>194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2025-06-01T19:21:29Z</dcterms:modified>
</cp:coreProperties>
</file>