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5\"/>
    </mc:Choice>
  </mc:AlternateContent>
  <xr:revisionPtr revIDLastSave="0" documentId="13_ncr:1_{5CFB9257-50CF-4F60-AF6F-77A3025214E2}" xr6:coauthVersionLast="47" xr6:coauthVersionMax="47" xr10:uidLastSave="{00000000-0000-0000-0000-000000000000}"/>
  <bookViews>
    <workbookView xWindow="25080" yWindow="14148" windowWidth="17664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<sst xmlns="http://schemas.openxmlformats.org/spreadsheetml/2006/main" count="211" uniqueCount="197">
  <si>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</si>
  <si>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</si>
  <si>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</si>
  <si>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</si>
  <si>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</si>
  <si>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</si>
  <si>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</si>
  <si>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</si>
  <si>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</si>
  <si>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</si>
  <si>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</si>
  <si>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</si>
  <si>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</si>
  <si>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</si>
  <si>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</si>
  <si>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</si>
  <si>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</si>
  <si>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</si>
  <si>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</si>
  <si>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</si>
  <si>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</si>
  <si>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</si>
  <si>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</si>
  <si>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</si>
  <si>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</si>
  <si>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</si>
  <si>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</si>
  <si>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</si>
  <si>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</si>
  <si>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</si>
  <si>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</si>
  <si>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</si>
  <si>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</si>
  <si>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</si>
  <si>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</si>
  <si>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</si>
  <si>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</si>
  <si>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</si>
  <si>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</si>
  <si>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</si>
  <si>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</si>
  <si>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</si>
  <si>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</si>
  <si>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</si>
  <si>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</si>
  <si>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</si>
  <si>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</si>
  <si>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</si>
  <si>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</si>
  <si>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</si>
  <si>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</si>
  <si>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</si>
  <si>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</si>
  <si>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</si>
  <si>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</si>
  <si>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</si>
  <si>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</si>
  <si>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</si>
  <si>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</si>
  <si>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</si>
  <si>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</si>
  <si>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</si>
  <si>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</si>
  <si>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</si>
  <si>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</si>
  <si>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</si>
  <si>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</si>
  <si>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</si>
  <si>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</si>
  <si>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</si>
  <si>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</si>
  <si>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</si>
  <si>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</si>
  <si>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</si>
  <si>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</si>
  <si>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</si>
  <si>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</si>
  <si>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</si>
  <si>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</si>
  <si>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</si>
  <si>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</si>
  <si>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</si>
  <si>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</si>
  <si>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</si>
  <si>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</si>
  <si>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</si>
  <si>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</si>
  <si>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</si>
  <si>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</si>
  <si>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</si>
  <si>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</si>
  <si>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</si>
  <si>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</si>
  <si>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</si>
  <si>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</si>
  <si>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</si>
  <si>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</si>
  <si>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</si>
  <si>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</si>
  <si>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</si>
  <si>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</si>
  <si>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</si>
  <si>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</si>
  <si>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</si>
  <si>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</si>
  <si>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</si>
  <si>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</si>
  <si>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</si>
  <si>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</si>
  <si>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</si>
  <si>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</si>
  <si>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</si>
  <si>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</si>
  <si>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</si>
  <si>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</si>
  <si>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</si>
  <si>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</si>
  <si>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</si>
  <si>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</si>
  <si>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</si>
  <si>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</si>
  <si>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</si>
  <si>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</si>
  <si>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</si>
  <si>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</si>
  <si>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</si>
  <si>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</si>
  <si>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</si>
  <si>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</si>
  <si>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</si>
  <si>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</si>
  <si>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</si>
  <si>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</si>
  <si>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</si>
  <si>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</si>
  <si>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</si>
  <si>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</si>
  <si>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</si>
  <si>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</si>
  <si>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</si>
  <si>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</si>
  <si>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</si>
  <si>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</si>
  <si>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</si>
  <si>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</si>
  <si>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</si>
  <si>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</si>
  <si>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</si>
  <si>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</si>
  <si>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</si>
  <si>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</si>
  <si>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</si>
  <si>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</si>
  <si>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</si>
  <si>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</si>
  <si>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</si>
  <si>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</si>
  <si>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</si>
  <si>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</si>
  <si>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</si>
  <si>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</si>
  <si>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</si>
  <si>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</si>
  <si>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</si>
  <si>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</si>
  <si>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</si>
  <si>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</si>
  <si>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</si>
  <si>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</si>
  <si>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</si>
  <si>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</si>
  <si>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</si>
  <si>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</si>
  <si>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</si>
  <si>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</si>
  <si>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</si>
  <si>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</si>
  <si>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</si>
  <si>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</si>
  <si>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</si>
  <si>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</si>
  <si>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TMT</t>
    <phoneticPr fontId="3" type="noConversion"/>
  </si>
  <si>
    <t>BLG</t>
    <phoneticPr fontId="3" type="noConversion"/>
  </si>
  <si>
    <t>김예은</t>
    <phoneticPr fontId="3" type="noConversion"/>
  </si>
  <si>
    <t>10s/27k 13s/23k 17s/21k</t>
    <phoneticPr fontId="3" type="noConversion"/>
  </si>
  <si>
    <t>10s/23k 15s/24k 20s/24k</t>
    <phoneticPr fontId="3" type="noConversion"/>
  </si>
  <si>
    <t>KSP</t>
    <phoneticPr fontId="3" type="noConversion"/>
  </si>
  <si>
    <t>M_017879-017881</t>
    <phoneticPr fontId="3" type="noConversion"/>
  </si>
  <si>
    <t>M_017879-017881 IC K crash로 오류 남/ IC K 재실행 후 M/T/N host is unknown/unlisted로 연결 안되어 재실행 한 후 정상화 됨</t>
    <phoneticPr fontId="3" type="noConversion"/>
  </si>
  <si>
    <t>[16:24] filter/shutter subsystem error로 카메라 셔터가 작동 안함/ FSA recycle 후 정상화 됨</t>
    <phoneticPr fontId="3" type="noConversion"/>
  </si>
  <si>
    <t>DS9(영상 확인) 4회 꺼짐</t>
    <phoneticPr fontId="3" type="noConversion"/>
  </si>
  <si>
    <t>옅은 구름의 영향으로 오전 플랫 건너 뜀</t>
    <phoneticPr fontId="3" type="noConversion"/>
  </si>
  <si>
    <t>C_018005-018027</t>
    <phoneticPr fontId="3" type="noConversion"/>
  </si>
  <si>
    <t>E</t>
    <phoneticPr fontId="3" type="noConversion"/>
  </si>
  <si>
    <t>S</t>
    <phoneticPr fontId="3" type="noConversion"/>
  </si>
  <si>
    <t>월령 40% 이하로 방풍막 연결 해제</t>
    <phoneticPr fontId="3" type="noConversion"/>
  </si>
  <si>
    <t>돔 히터가 늦게 꺼져서(UT 8시/컨트롤 페이지에서도 안 꺼짐) 외부(8도)와 돔 내부 온도(17도) 차이가 2배 정도 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</si>
</sst>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9" zoomScale="145" zoomScaleNormal="145" workbookViewId="0">
      <selection activeCell="P19" sqref="P19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45800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100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0.35902777777777778</v>
      </c>
      <c r="D9" s="8">
        <v>3.4</v>
      </c>
      <c r="E9" s="8">
        <v>8.1</v>
      </c>
      <c r="F9" s="8">
        <v>68.8</v>
      </c>
      <c r="G9" s="36" t="s">
        <v>193</v>
      </c>
      <c r="H9" s="8">
        <v>0.9</v>
      </c>
      <c r="I9" s="36">
        <v>15.8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1.6</v>
      </c>
      <c r="E10" s="8">
        <v>7.6</v>
      </c>
      <c r="F10" s="8">
        <v>63.6</v>
      </c>
      <c r="G10" s="36" t="s">
        <v>193</v>
      </c>
      <c r="H10" s="8">
        <v>2.7</v>
      </c>
      <c r="I10" s="11"/>
      <c r="J10" s="9">
        <f>IF(L10, 1, 0) + IF(M10, 2, 0) + IF(N10, 4, 0) + IF(O10, 8, 0) + IF(P10, 16, 0)</f>
        <v>1</v>
      </c>
      <c r="K10" s="12" t="b">
        <v>1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0.81041666666666667</v>
      </c>
      <c r="D11" s="15">
        <v>1.9</v>
      </c>
      <c r="E11" s="15">
        <v>6.2</v>
      </c>
      <c r="F11" s="15">
        <v>64.099999999999994</v>
      </c>
      <c r="G11" s="36" t="s">
        <v>194</v>
      </c>
      <c r="H11" s="15">
        <v>1.7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24.451388888888886</v>
      </c>
      <c r="D12" s="19">
        <f>AVERAGE(D9:D11)</f>
        <v>2.3000000000000003</v>
      </c>
      <c r="E12" s="19">
        <f>AVERAGE(E9:E11)</f>
        <v>7.3</v>
      </c>
      <c r="F12" s="20">
        <f>AVERAGE(F9:F11)</f>
        <v>65.5</v>
      </c>
      <c r="G12" s="21"/>
      <c r="H12" s="22">
        <f>AVERAGE(H9:H11)</f>
        <v>1.7666666666666666</v>
      </c>
      <c r="I12" s="23"/>
      <c r="J12" s="24">
        <f>AVERAGE(J9:J11)</f>
        <v>0.33333333333333331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186</v>
      </c>
      <c r="G16" s="113" t="s">
        <v>182</v>
      </c>
      <c r="H16" s="113" t="s">
        <v>180</v>
      </c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0.30902777777777779</v>
      </c>
      <c r="D17" s="28">
        <v>0.30972222222222223</v>
      </c>
      <c r="E17" s="28">
        <v>0.34166666666666667</v>
      </c>
      <c r="F17" s="28">
        <v>0.35972222222222222</v>
      </c>
      <c r="G17" s="28">
        <v>0.45277777777777778</v>
      </c>
      <c r="H17" s="28">
        <v>0.24374999999999999</v>
      </c>
      <c r="I17" s="28"/>
      <c r="J17" s="28"/>
      <c r="K17" s="28"/>
      <c r="L17" s="28"/>
      <c r="M17" s="28"/>
      <c r="N17" s="28"/>
      <c r="O17" s="28"/>
      <c r="P17" s="28">
        <v>0.84097222222222223</v>
      </c>
    </row>
    <row r="18" spans="2:16" ht="14.1" customHeight="1" x14ac:dyDescent="0.35">
      <c r="B18" s="35" t="s">
        <v>42</v>
      </c>
      <c r="C18" s="27">
        <v>17765</v>
      </c>
      <c r="D18" s="27">
        <v>17766</v>
      </c>
      <c r="E18" s="27">
        <v>17788</v>
      </c>
      <c r="F18" s="27">
        <v>17799</v>
      </c>
      <c r="G18" s="27">
        <v>17853</v>
      </c>
      <c r="H18" s="27">
        <v>18094</v>
      </c>
      <c r="I18" s="27"/>
      <c r="J18" s="27"/>
      <c r="K18" s="27"/>
      <c r="L18" s="27"/>
      <c r="M18" s="27"/>
      <c r="N18" s="27"/>
      <c r="O18" s="27"/>
      <c r="P18" s="114">
        <v>18099</v>
      </c>
    </row>
    <row r="19" spans="2:16" ht="14.1" customHeight="1" thickBot="1" x14ac:dyDescent="0.4">
      <c r="B19" s="13" t="s">
        <v>43</v>
      </c>
      <c r="C19" s="29"/>
      <c r="D19" s="27">
        <v>17777</v>
      </c>
      <c r="E19" s="30">
        <v>17798</v>
      </c>
      <c r="F19" s="30">
        <v>17852</v>
      </c>
      <c r="G19" s="30">
        <v>18093</v>
      </c>
      <c r="H19" s="30">
        <v>18098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12</v>
      </c>
      <c r="E20" s="33">
        <f>IF(ISNUMBER(E18),E19-E18+1,"")</f>
        <v>11</v>
      </c>
      <c r="F20" s="33">
        <f>IF(ISNUMBER(F18),F19-F18+1,"")</f>
        <v>54</v>
      </c>
      <c r="G20" s="33">
        <f>IF(ISNUMBER(G18),G19-G18+1,"")</f>
        <v>241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>
        <v>0.31805555555555554</v>
      </c>
      <c r="D23" s="112">
        <v>0.32013888888888886</v>
      </c>
      <c r="E23" s="36" t="s">
        <v>48</v>
      </c>
      <c r="F23" s="164" t="s">
        <v>184</v>
      </c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>
        <v>0.32083333333333336</v>
      </c>
      <c r="D25" s="112">
        <v>0.32291666666666669</v>
      </c>
      <c r="E25" s="109" t="s">
        <v>170</v>
      </c>
      <c r="F25" s="164" t="s">
        <v>185</v>
      </c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/>
      <c r="K26" s="102"/>
      <c r="L26" s="36" t="s">
        <v>176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0.35972222222222222</v>
      </c>
      <c r="D30" s="43">
        <v>9.2361111111111116E-2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0.45208333333333334</v>
      </c>
    </row>
    <row r="31" spans="2:16" ht="14.1" customHeight="1" x14ac:dyDescent="0.35">
      <c r="B31" s="37" t="s">
        <v>169</v>
      </c>
      <c r="C31" s="47">
        <v>0.37708333333333333</v>
      </c>
      <c r="D31" s="7">
        <v>9.3055555555555558E-2</v>
      </c>
      <c r="E31" s="7"/>
      <c r="F31" s="7"/>
      <c r="G31" s="7"/>
      <c r="H31" s="7"/>
      <c r="I31" s="7"/>
      <c r="J31" s="7"/>
      <c r="K31" s="7">
        <v>1.5277777777777777E-2</v>
      </c>
      <c r="L31" s="7"/>
      <c r="M31" s="7"/>
      <c r="N31" s="7"/>
      <c r="O31" s="48"/>
      <c r="P31" s="46">
        <f>SUM(C31:N31)</f>
        <v>0.48541666666666666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0.37708333333333333</v>
      </c>
      <c r="D34" s="106">
        <f t="shared" ref="D34:P34" si="1">D31-D32-D33</f>
        <v>9.3055555555555558E-2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1.5277777777777777E-2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0.48541666666666666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187</v>
      </c>
      <c r="D36" s="155"/>
      <c r="E36" s="154" t="s">
        <v>192</v>
      </c>
      <c r="F36" s="155"/>
      <c r="G36" s="154"/>
      <c r="H36" s="155"/>
      <c r="I36" s="154"/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 t="s">
        <v>188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189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 t="s">
        <v>191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340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8" t="s">
        <v>69</v>
      </c>
      <c r="C56" s="178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9" t="s">
        <v>70</v>
      </c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1"/>
      <c r="N57" s="182" t="s">
        <v>71</v>
      </c>
      <c r="O57" s="180"/>
      <c r="P57" s="183"/>
    </row>
    <row r="58" spans="2:16" ht="17.100000000000001" customHeight="1" x14ac:dyDescent="0.35">
      <c r="B58" s="184" t="s">
        <v>72</v>
      </c>
      <c r="C58" s="185"/>
      <c r="D58" s="186"/>
      <c r="E58" s="184" t="s">
        <v>73</v>
      </c>
      <c r="F58" s="185"/>
      <c r="G58" s="186"/>
      <c r="H58" s="185" t="s">
        <v>74</v>
      </c>
      <c r="I58" s="185"/>
      <c r="J58" s="185"/>
      <c r="K58" s="187" t="s">
        <v>75</v>
      </c>
      <c r="L58" s="185"/>
      <c r="M58" s="188"/>
      <c r="N58" s="189"/>
      <c r="O58" s="185"/>
      <c r="P58" s="190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-159.1</v>
      </c>
      <c r="D72" s="60">
        <v>-164.3</v>
      </c>
      <c r="E72" s="96" t="s">
        <v>118</v>
      </c>
      <c r="F72" s="60">
        <v>21.8</v>
      </c>
      <c r="G72" s="60">
        <v>19.2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-151.69999999999999</v>
      </c>
      <c r="D73" s="60">
        <v>-160.19999999999999</v>
      </c>
      <c r="E73" s="98" t="s">
        <v>122</v>
      </c>
      <c r="F73" s="60">
        <v>36.9</v>
      </c>
      <c r="G73" s="60">
        <v>34.799999999999997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-203.6</v>
      </c>
      <c r="D74" s="60">
        <v>-204.2</v>
      </c>
      <c r="E74" s="98" t="s">
        <v>127</v>
      </c>
      <c r="F74" s="116">
        <v>10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-118.4</v>
      </c>
      <c r="D75" s="60">
        <v>-132</v>
      </c>
      <c r="E75" s="98" t="s">
        <v>132</v>
      </c>
      <c r="F75" s="116">
        <v>40</v>
      </c>
      <c r="G75" s="116">
        <v>35</v>
      </c>
      <c r="H75" s="99"/>
      <c r="I75" s="93" t="s">
        <v>133</v>
      </c>
      <c r="J75" s="59">
        <v>1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33.799999999999997</v>
      </c>
      <c r="D76" s="60">
        <v>29.1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31.2</v>
      </c>
      <c r="D77" s="60">
        <v>27.7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26.3</v>
      </c>
      <c r="D78" s="60">
        <v>22.8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24.7</v>
      </c>
      <c r="D79" s="60">
        <v>21.3</v>
      </c>
      <c r="E79" s="96" t="s">
        <v>152</v>
      </c>
      <c r="F79" s="60">
        <v>17.8</v>
      </c>
      <c r="G79" s="60">
        <v>8.3000000000000007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7.25E-6</v>
      </c>
      <c r="D80" s="115">
        <v>6.9500000000000004E-6</v>
      </c>
      <c r="E80" s="98" t="s">
        <v>157</v>
      </c>
      <c r="F80" s="60">
        <v>69.099999999999994</v>
      </c>
      <c r="G80" s="60">
        <v>74.3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195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196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5" t="s">
        <v>190</v>
      </c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7"/>
    </row>
    <row r="88" spans="2:16" ht="15" customHeight="1" x14ac:dyDescent="0.35">
      <c r="B88" s="167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2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4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2025-05-23T20:21:24Z</dcterms:modified>
</cp:coreProperties>
</file>