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A2169903-2D59-4D7B-A2E7-E4D677C63BB0}" xr6:coauthVersionLast="47" xr6:coauthVersionMax="47" xr10:uidLastSave="{00000000-0000-0000-0000-000000000000}"/>
  <bookViews>
    <workbookView xWindow="27840" yWindow="7140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<sst xmlns="http://schemas.openxmlformats.org/spreadsheetml/2006/main" count="213" uniqueCount="197">
  <si>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</si>
  <si>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</si>
  <si>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</si>
  <si>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</si>
  <si>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</si>
  <si>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</si>
  <si>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</si>
  <si>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</si>
  <si>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</si>
  <si>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</si>
  <si>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</si>
  <si>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</si>
  <si>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</si>
  <si>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</si>
  <si>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</si>
  <si>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</si>
  <si>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</si>
  <si>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</si>
  <si>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</si>
  <si>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</si>
  <si>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</si>
  <si>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</si>
  <si>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</si>
  <si>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</si>
  <si>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</si>
  <si>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</si>
  <si>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</si>
  <si>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</si>
  <si>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</si>
  <si>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</si>
  <si>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</si>
  <si>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</si>
  <si>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</si>
  <si>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</si>
  <si>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</si>
  <si>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</si>
  <si>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</si>
  <si>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</si>
  <si>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</si>
  <si>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</si>
  <si>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</si>
  <si>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</si>
  <si>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</si>
  <si>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</si>
  <si>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</si>
  <si>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</si>
  <si>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</si>
  <si>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</si>
  <si>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</si>
  <si>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</si>
  <si>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</si>
  <si>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</si>
  <si>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</si>
  <si>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</si>
  <si>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</si>
  <si>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</si>
  <si>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</si>
  <si>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</si>
  <si>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</si>
  <si>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</si>
  <si>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</si>
  <si>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</si>
  <si>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</si>
  <si>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</si>
  <si>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</si>
  <si>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</si>
  <si>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</si>
  <si>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</si>
  <si>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</si>
  <si>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</si>
  <si>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</si>
  <si>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</si>
  <si>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</si>
  <si>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</si>
  <si>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</si>
  <si>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</si>
  <si>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</si>
  <si>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</si>
  <si>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</si>
  <si>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</si>
  <si>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</si>
  <si>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</si>
  <si>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</si>
  <si>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</si>
  <si>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</si>
  <si>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</si>
  <si>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</si>
  <si>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</si>
  <si>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</si>
  <si>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</si>
  <si>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</si>
  <si>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</si>
  <si>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</si>
  <si>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</si>
  <si>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</si>
  <si>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</si>
  <si>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</si>
  <si>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</si>
  <si>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</si>
  <si>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</si>
  <si>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</si>
  <si>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</si>
  <si>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</si>
  <si>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</si>
  <si>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</si>
  <si>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</si>
  <si>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</si>
  <si>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</si>
  <si>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</si>
  <si>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</si>
  <si>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</si>
  <si>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</si>
  <si>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</si>
  <si>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</si>
  <si>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</si>
  <si>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</si>
  <si>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</si>
  <si>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</si>
  <si>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</si>
  <si>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</si>
  <si>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</si>
  <si>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</si>
  <si>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</si>
  <si>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</si>
  <si>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</si>
  <si>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</si>
  <si>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</si>
  <si>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</si>
  <si>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</si>
  <si>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</si>
  <si>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</si>
  <si>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</si>
  <si>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</si>
  <si>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</si>
  <si>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</si>
  <si>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</si>
  <si>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</si>
  <si>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</si>
  <si>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</si>
  <si>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</si>
  <si>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</si>
  <si>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</si>
  <si>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</si>
  <si>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</si>
  <si>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</si>
  <si>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</si>
  <si>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</si>
  <si>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</si>
  <si>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</si>
  <si>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</si>
  <si>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</si>
  <si>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</si>
  <si>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</si>
  <si>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</si>
  <si>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</si>
  <si>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</si>
  <si>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</si>
  <si>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</si>
  <si>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</si>
  <si>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</si>
  <si>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</si>
  <si>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</si>
  <si>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</si>
  <si>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</si>
  <si>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</si>
  <si>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</si>
  <si>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</si>
  <si>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</si>
  <si>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</si>
  <si>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</si>
  <si>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</si>
  <si>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</si>
  <si>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</si>
  <si>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</si>
  <si>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</si>
  <si>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</si>
  <si>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</si>
  <si>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</si>
  <si>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</si>
  <si>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</si>
  <si>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</si>
  <si>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</si>
  <si>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BLG</t>
    <phoneticPr fontId="3" type="noConversion"/>
  </si>
  <si>
    <t>월령 40% 이하으로 방풍막 연결 해제</t>
    <phoneticPr fontId="3" type="noConversion"/>
  </si>
  <si>
    <t>-</t>
    <phoneticPr fontId="3" type="noConversion"/>
  </si>
  <si>
    <t>[15:20] 관측 재개 [15:30] 안개들어와서 관측 중단</t>
    <phoneticPr fontId="3" type="noConversion"/>
  </si>
  <si>
    <t>[15:55] 관측 재개 [16:30] 안개들어와서 관측 중단</t>
    <phoneticPr fontId="3" type="noConversion"/>
  </si>
  <si>
    <t>[09:50] 짙은 구름으로 인한 관측 중단 / 오후 flat 건너뜀</t>
    <phoneticPr fontId="3" type="noConversion"/>
  </si>
  <si>
    <t xml:space="preserve">[19:25] 관측 재개 </t>
    <phoneticPr fontId="3" type="noConversion"/>
  </si>
  <si>
    <t>NNW</t>
    <phoneticPr fontId="3" type="noConversion"/>
  </si>
  <si>
    <t>NE</t>
    <phoneticPr fontId="3" type="noConversion"/>
  </si>
  <si>
    <t>NW</t>
    <phoneticPr fontId="3" type="noConversion"/>
  </si>
  <si>
    <t>M_017719:K</t>
    <phoneticPr fontId="3" type="noConversion"/>
  </si>
  <si>
    <t>M_017720:M</t>
    <phoneticPr fontId="3" type="noConversion"/>
  </si>
  <si>
    <t>DS9 2회 꺼짐</t>
    <phoneticPr fontId="3" type="noConversion"/>
  </si>
  <si>
    <t>Dark 찍고, 확인해보니 filter가 안닫히는 것을 확인 / &gt;K.IC SHCLOSE에도 이미 닫혀있다고 나옴 / 컨트롤 페이지의 FSA를 recycle 해주고 KMTNetControls</t>
    <phoneticPr fontId="3" type="noConversion"/>
  </si>
  <si>
    <t>페이지 껐다 켠 후 정상화 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</si>
</sst>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B88" sqref="B88:P8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45799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11.17647058823529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0.35902777777777778</v>
      </c>
      <c r="D9" s="8" t="s">
        <v>184</v>
      </c>
      <c r="E9" s="8">
        <v>11</v>
      </c>
      <c r="F9" s="8">
        <v>85.7</v>
      </c>
      <c r="G9" s="36" t="s">
        <v>189</v>
      </c>
      <c r="H9" s="8">
        <v>1.4</v>
      </c>
      <c r="I9" s="36">
        <v>24.3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184</v>
      </c>
      <c r="E10" s="8">
        <v>9.1</v>
      </c>
      <c r="F10" s="8">
        <v>88.9</v>
      </c>
      <c r="G10" s="36" t="s">
        <v>190</v>
      </c>
      <c r="H10" s="8">
        <v>0.6</v>
      </c>
      <c r="I10" s="11"/>
      <c r="J10" s="9">
        <f>IF(L10, 1, 0) + IF(M10, 2, 0) + IF(N10, 4, 0) + IF(O10, 8, 0) + IF(P10, 16, 0)</f>
        <v>4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0.80972222222222223</v>
      </c>
      <c r="D11" s="15">
        <v>4.4000000000000004</v>
      </c>
      <c r="E11" s="15">
        <v>7.5</v>
      </c>
      <c r="F11" s="15">
        <v>88.8</v>
      </c>
      <c r="G11" s="36" t="s">
        <v>191</v>
      </c>
      <c r="H11" s="15">
        <v>0.9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24.450694444444444</v>
      </c>
      <c r="D12" s="19">
        <f>AVERAGE(D9:D11)</f>
        <v>4.4000000000000004</v>
      </c>
      <c r="E12" s="19">
        <f>AVERAGE(E9:E11)</f>
        <v>9.2000000000000011</v>
      </c>
      <c r="F12" s="20">
        <f>AVERAGE(F9:F11)</f>
        <v>87.800000000000011</v>
      </c>
      <c r="G12" s="21"/>
      <c r="H12" s="22">
        <f>AVERAGE(H9:H11)</f>
        <v>0.96666666666666667</v>
      </c>
      <c r="I12" s="23"/>
      <c r="J12" s="24">
        <f>AVERAGE(J9:J11)</f>
        <v>6.666666666666667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182</v>
      </c>
      <c r="F16" s="27" t="s">
        <v>180</v>
      </c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0.31944444444444442</v>
      </c>
      <c r="D17" s="28">
        <v>0.32013888888888886</v>
      </c>
      <c r="E17" s="28">
        <v>0.64097222222222228</v>
      </c>
      <c r="F17" s="28">
        <v>0.84097222222222223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0.85416666666666663</v>
      </c>
    </row>
    <row r="18" spans="2:16" ht="14.1" customHeight="1" x14ac:dyDescent="0.35">
      <c r="B18" s="35" t="s">
        <v>42</v>
      </c>
      <c r="C18" s="27">
        <v>17716</v>
      </c>
      <c r="D18" s="27">
        <v>17717</v>
      </c>
      <c r="E18" s="27">
        <v>17724</v>
      </c>
      <c r="F18" s="27">
        <v>17754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17764</v>
      </c>
    </row>
    <row r="19" spans="2:16" ht="14.1" customHeight="1" thickBot="1" x14ac:dyDescent="0.4">
      <c r="B19" s="13" t="s">
        <v>43</v>
      </c>
      <c r="C19" s="29"/>
      <c r="D19" s="27">
        <v>17723</v>
      </c>
      <c r="E19" s="30">
        <v>17753</v>
      </c>
      <c r="F19" s="30">
        <v>17763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7</v>
      </c>
      <c r="E20" s="33">
        <f>IF(ISNUMBER(E18),E19-E18+1,"")</f>
        <v>30</v>
      </c>
      <c r="F20" s="33">
        <f>IF(ISNUMBER(F18),F19-F18+1,"")</f>
        <v>10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 t="s">
        <v>184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 t="s">
        <v>184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0.35694444444444445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9.4444444444444442E-2</v>
      </c>
      <c r="P30" s="46">
        <f>SUM(C30:J30,L30:N30)</f>
        <v>0.35694444444444445</v>
      </c>
    </row>
    <row r="31" spans="2:16" ht="14.1" customHeight="1" x14ac:dyDescent="0.35">
      <c r="B31" s="37" t="s">
        <v>169</v>
      </c>
      <c r="C31" s="47">
        <v>0.37777777777777777</v>
      </c>
      <c r="D31" s="7">
        <v>9.4444444444444442E-2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0.47222222222222221</v>
      </c>
    </row>
    <row r="32" spans="2:16" ht="14.1" customHeight="1" x14ac:dyDescent="0.35">
      <c r="B32" s="37" t="s">
        <v>65</v>
      </c>
      <c r="C32" s="49">
        <v>0.32500000000000001</v>
      </c>
      <c r="D32" s="50">
        <v>9.4444444444444442E-2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0.41944444444444445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5.2777777777777757E-2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5.2777777777777757E-2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192</v>
      </c>
      <c r="D36" s="155"/>
      <c r="E36" s="154" t="s">
        <v>193</v>
      </c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186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188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135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8" t="s">
        <v>69</v>
      </c>
      <c r="C56" s="17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9" t="s">
        <v>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71</v>
      </c>
      <c r="O57" s="180"/>
      <c r="P57" s="183"/>
    </row>
    <row r="58" spans="2:16" ht="17.100000000000001" customHeight="1" x14ac:dyDescent="0.35">
      <c r="B58" s="184" t="s">
        <v>72</v>
      </c>
      <c r="C58" s="185"/>
      <c r="D58" s="186"/>
      <c r="E58" s="184" t="s">
        <v>73</v>
      </c>
      <c r="F58" s="185"/>
      <c r="G58" s="186"/>
      <c r="H58" s="185" t="s">
        <v>74</v>
      </c>
      <c r="I58" s="185"/>
      <c r="J58" s="185"/>
      <c r="K58" s="187" t="s">
        <v>75</v>
      </c>
      <c r="L58" s="185"/>
      <c r="M58" s="188"/>
      <c r="N58" s="189"/>
      <c r="O58" s="185"/>
      <c r="P58" s="190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-159.70500000000001</v>
      </c>
      <c r="D72" s="60">
        <v>-162.39699999999999</v>
      </c>
      <c r="E72" s="96" t="s">
        <v>118</v>
      </c>
      <c r="F72" s="60">
        <v>22.81</v>
      </c>
      <c r="G72" s="60">
        <v>19.5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-152.74299999999999</v>
      </c>
      <c r="D73" s="60">
        <v>-157.23699999999999</v>
      </c>
      <c r="E73" s="98" t="s">
        <v>122</v>
      </c>
      <c r="F73" s="60">
        <v>38.5</v>
      </c>
      <c r="G73" s="60">
        <v>39.520000000000003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-203.78200000000001</v>
      </c>
      <c r="D74" s="60">
        <v>-203.572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-120.706</v>
      </c>
      <c r="D75" s="60">
        <v>-124.759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34.262</v>
      </c>
      <c r="D76" s="60">
        <v>29.599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31.888999999999999</v>
      </c>
      <c r="D77" s="60">
        <v>27.812999999999999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26.99</v>
      </c>
      <c r="D78" s="60">
        <v>22.902000000000001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25.411000000000001</v>
      </c>
      <c r="D79" s="60">
        <v>21.411999999999999</v>
      </c>
      <c r="E79" s="96" t="s">
        <v>152</v>
      </c>
      <c r="F79" s="60">
        <v>20.6</v>
      </c>
      <c r="G79" s="60">
        <v>13.5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6.6599999999999998E-6</v>
      </c>
      <c r="D80" s="115">
        <v>6.8199999999999999E-6</v>
      </c>
      <c r="E80" s="98" t="s">
        <v>157</v>
      </c>
      <c r="F80" s="60">
        <v>50.4</v>
      </c>
      <c r="G80" s="60">
        <v>68.5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183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194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5" t="s">
        <v>195</v>
      </c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35">
      <c r="B88" s="167" t="s">
        <v>196</v>
      </c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2025-05-22T21:25:52Z</dcterms:modified>
</cp:coreProperties>
</file>