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C1565D9A-EAE7-4F19-B305-5A56D00C4910}" xr6:coauthVersionLast="47" xr6:coauthVersionMax="47" xr10:uidLastSave="{00000000-0000-0000-0000-000000000000}"/>
  <bookViews>
    <workbookView xWindow="25764" yWindow="13140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<sst xmlns="http://schemas.openxmlformats.org/spreadsheetml/2006/main" count="211" uniqueCount="197">
  <si>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</si>
  <si>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</si>
  <si>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</si>
  <si>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</si>
  <si>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</si>
  <si>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</si>
  <si>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</si>
  <si>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</si>
  <si>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</si>
  <si>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</si>
  <si>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</si>
  <si>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</si>
  <si>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</si>
  <si>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</si>
  <si>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</si>
  <si>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</si>
  <si>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</si>
  <si>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</si>
  <si>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</si>
  <si>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</si>
  <si>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</si>
  <si>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</si>
  <si>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</si>
  <si>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</si>
  <si>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</si>
  <si>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</si>
  <si>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</si>
  <si>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</si>
  <si>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</si>
  <si>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</si>
  <si>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</si>
  <si>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</si>
  <si>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</si>
  <si>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</si>
  <si>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</si>
  <si>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</si>
  <si>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</si>
  <si>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</si>
  <si>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</si>
  <si>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</si>
  <si>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</si>
  <si>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</si>
  <si>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</si>
  <si>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</si>
  <si>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</si>
  <si>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</si>
  <si>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</si>
  <si>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</si>
  <si>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</si>
  <si>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</si>
  <si>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</si>
  <si>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</si>
  <si>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</si>
  <si>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</si>
  <si>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</si>
  <si>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</si>
  <si>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</si>
  <si>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</si>
  <si>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</si>
  <si>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</si>
  <si>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</si>
  <si>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</si>
  <si>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</si>
  <si>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</si>
  <si>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</si>
  <si>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</si>
  <si>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</si>
  <si>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</si>
  <si>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</si>
  <si>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</si>
  <si>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</si>
  <si>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</si>
  <si>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</si>
  <si>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</si>
  <si>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</si>
  <si>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</si>
  <si>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</si>
  <si>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</si>
  <si>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</si>
  <si>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</si>
  <si>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</si>
  <si>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</si>
  <si>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</si>
  <si>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</si>
  <si>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</si>
  <si>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</si>
  <si>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</si>
  <si>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</si>
  <si>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</si>
  <si>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</si>
  <si>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</si>
  <si>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</si>
  <si>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</si>
  <si>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</si>
  <si>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</si>
  <si>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</si>
  <si>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</si>
  <si>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</si>
  <si>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</si>
  <si>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</si>
  <si>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</si>
  <si>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</si>
  <si>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</si>
  <si>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</si>
  <si>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</si>
  <si>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</si>
  <si>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</si>
  <si>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</si>
  <si>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</si>
  <si>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</si>
  <si>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</si>
  <si>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</si>
  <si>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</si>
  <si>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</si>
  <si>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</si>
  <si>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</si>
  <si>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</si>
  <si>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</si>
  <si>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</si>
  <si>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</si>
  <si>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</si>
  <si>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</si>
  <si>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</si>
  <si>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</si>
  <si>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</si>
  <si>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</si>
  <si>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</si>
  <si>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</si>
  <si>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</si>
  <si>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</si>
  <si>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</si>
  <si>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</si>
  <si>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</si>
  <si>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</si>
  <si>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</si>
  <si>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</si>
  <si>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</si>
  <si>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</si>
  <si>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</si>
  <si>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</si>
  <si>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</si>
  <si>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</si>
  <si>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</si>
  <si>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</si>
  <si>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</si>
  <si>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</si>
  <si>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</si>
  <si>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</si>
  <si>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</si>
  <si>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</si>
  <si>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</si>
  <si>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</si>
  <si>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</si>
  <si>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</si>
  <si>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</si>
  <si>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</si>
  <si>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</si>
  <si>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</si>
  <si>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</si>
  <si>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</si>
  <si>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</si>
  <si>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</si>
  <si>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</si>
  <si>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</si>
  <si>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</si>
  <si>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</si>
  <si>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</si>
  <si>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</si>
  <si>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</si>
  <si>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</si>
  <si>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</si>
  <si>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</si>
  <si>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</si>
  <si>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</si>
  <si>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</si>
  <si>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</si>
  <si>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</si>
  <si>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</si>
  <si>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</si>
  <si>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</si>
  <si>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돔셔터 소음으로 인한 방풍막 연결 해제</t>
    <phoneticPr fontId="3" type="noConversion"/>
  </si>
  <si>
    <t>ALL</t>
    <phoneticPr fontId="3" type="noConversion"/>
  </si>
  <si>
    <t>김예은</t>
    <phoneticPr fontId="3" type="noConversion"/>
  </si>
  <si>
    <t>TMT</t>
    <phoneticPr fontId="3" type="noConversion"/>
  </si>
  <si>
    <t>BLG</t>
    <phoneticPr fontId="3" type="noConversion"/>
  </si>
  <si>
    <t>-</t>
    <phoneticPr fontId="3" type="noConversion"/>
  </si>
  <si>
    <t>KSP</t>
    <phoneticPr fontId="3" type="noConversion"/>
  </si>
  <si>
    <t>ESE</t>
    <phoneticPr fontId="3" type="noConversion"/>
  </si>
  <si>
    <t>DS9(영상 확인) 1회 꺼짐</t>
    <phoneticPr fontId="3" type="noConversion"/>
  </si>
  <si>
    <t>[09:15] Dec oscillation으로 파일번호 014851 여러 차례 포인팅 실패함(HA +00:17:30)/ 망원경을 stow했다가 관측 위치로 보낸 후 정상화 됨</t>
    <phoneticPr fontId="3" type="noConversion"/>
  </si>
  <si>
    <t>M_015035-015036:K</t>
    <phoneticPr fontId="3" type="noConversion"/>
  </si>
  <si>
    <t>[15:00] 외벽에 물기가 있으나 topring 85%가 넘지 않고 습도가 내려가는 추세라 관측을 진행 함</t>
    <phoneticPr fontId="3" type="noConversion"/>
  </si>
  <si>
    <t>C_015096-015102</t>
    <phoneticPr fontId="3" type="noConversion"/>
  </si>
  <si>
    <t>[18:51] 높은 습도(vaisala 80%/ topring 86%/ 2.3m 93%)및 짙은 구름이 들어와 관측 대기 후 종료</t>
    <phoneticPr fontId="3" type="noConversion"/>
  </si>
  <si>
    <t>구름의 영향으로 오후/오전 플랫 건너 뜀</t>
    <phoneticPr fontId="3" type="noConversion"/>
  </si>
  <si>
    <t>돔셔터 작동 중 창고 UPS 1회 꺼짐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</si>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</sst>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G81" sqref="G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45782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96.066565809379739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0.36527777777777776</v>
      </c>
      <c r="D9" s="8">
        <v>1</v>
      </c>
      <c r="E9" s="8">
        <v>13.3</v>
      </c>
      <c r="F9" s="8">
        <v>72.599999999999994</v>
      </c>
      <c r="G9" s="36" t="s">
        <v>196</v>
      </c>
      <c r="H9" s="8">
        <v>1</v>
      </c>
      <c r="I9" s="36">
        <v>53.3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1.3</v>
      </c>
      <c r="E10" s="8">
        <v>13</v>
      </c>
      <c r="F10" s="8">
        <v>76.8</v>
      </c>
      <c r="G10" s="36" t="s">
        <v>187</v>
      </c>
      <c r="H10" s="8">
        <v>3.7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0.80347222222222225</v>
      </c>
      <c r="D11" s="15" t="s">
        <v>185</v>
      </c>
      <c r="E11" s="15">
        <v>12.5</v>
      </c>
      <c r="F11" s="15">
        <v>80.099999999999994</v>
      </c>
      <c r="G11" s="36" t="s">
        <v>187</v>
      </c>
      <c r="H11" s="15">
        <v>0.8</v>
      </c>
      <c r="I11" s="16"/>
      <c r="J11" s="9">
        <f>IF(L11, 1, 0) + IF(M11, 2, 0) + IF(N11, 4, 0) + IF(O11, 8, 0) + IF(P11, 16, 0)</f>
        <v>12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24.438194444444445</v>
      </c>
      <c r="D12" s="19">
        <f>AVERAGE(D9:D11)</f>
        <v>1.1499999999999999</v>
      </c>
      <c r="E12" s="19">
        <f>AVERAGE(E9:E11)</f>
        <v>12.933333333333332</v>
      </c>
      <c r="F12" s="20">
        <f>AVERAGE(F9:F11)</f>
        <v>76.499999999999986</v>
      </c>
      <c r="G12" s="21"/>
      <c r="H12" s="22">
        <f>AVERAGE(H9:H11)</f>
        <v>1.8333333333333333</v>
      </c>
      <c r="I12" s="23"/>
      <c r="J12" s="24">
        <f>AVERAGE(J9:J11)</f>
        <v>4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181</v>
      </c>
      <c r="E16" s="27" t="s">
        <v>183</v>
      </c>
      <c r="F16" s="27" t="s">
        <v>186</v>
      </c>
      <c r="G16" s="113" t="s">
        <v>184</v>
      </c>
      <c r="H16" s="113" t="s">
        <v>181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0.32013888888888886</v>
      </c>
      <c r="D17" s="28">
        <v>0.3215277777777778</v>
      </c>
      <c r="E17" s="28">
        <v>0.34375</v>
      </c>
      <c r="F17" s="28">
        <v>0.36319444444444443</v>
      </c>
      <c r="G17" s="28">
        <v>0.50208333333333333</v>
      </c>
      <c r="H17" s="28">
        <v>0.80208333333333337</v>
      </c>
      <c r="I17" s="28"/>
      <c r="J17" s="28"/>
      <c r="K17" s="28"/>
      <c r="L17" s="28"/>
      <c r="M17" s="28"/>
      <c r="N17" s="28"/>
      <c r="O17" s="28"/>
      <c r="P17" s="28">
        <v>0.80555555555555558</v>
      </c>
    </row>
    <row r="18" spans="2:16" ht="14.1" customHeight="1" x14ac:dyDescent="0.35">
      <c r="B18" s="35" t="s">
        <v>42</v>
      </c>
      <c r="C18" s="27">
        <v>14810</v>
      </c>
      <c r="D18" s="27">
        <v>14811</v>
      </c>
      <c r="E18" s="27">
        <v>14824</v>
      </c>
      <c r="F18" s="27">
        <v>14836</v>
      </c>
      <c r="G18" s="27">
        <v>14922</v>
      </c>
      <c r="H18" s="27">
        <v>15103</v>
      </c>
      <c r="I18" s="27"/>
      <c r="J18" s="27"/>
      <c r="K18" s="27"/>
      <c r="L18" s="27"/>
      <c r="M18" s="27"/>
      <c r="N18" s="27"/>
      <c r="O18" s="27"/>
      <c r="P18" s="114">
        <v>15108</v>
      </c>
    </row>
    <row r="19" spans="2:16" ht="14.1" customHeight="1" thickBot="1" x14ac:dyDescent="0.4">
      <c r="B19" s="13" t="s">
        <v>43</v>
      </c>
      <c r="C19" s="29"/>
      <c r="D19" s="27">
        <v>14817</v>
      </c>
      <c r="E19" s="30">
        <v>14835</v>
      </c>
      <c r="F19" s="30">
        <v>14921</v>
      </c>
      <c r="G19" s="30">
        <v>15102</v>
      </c>
      <c r="H19" s="30">
        <v>15107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7</v>
      </c>
      <c r="E20" s="33">
        <f>IF(ISNUMBER(E18),E19-E18+1,"")</f>
        <v>12</v>
      </c>
      <c r="F20" s="33">
        <f>IF(ISNUMBER(F18),F19-F18+1,"")</f>
        <v>86</v>
      </c>
      <c r="G20" s="33">
        <f>IF(ISNUMBER(G18),G19-G18+1,"")</f>
        <v>181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0.3034722222222222</v>
      </c>
      <c r="D30" s="43">
        <v>0.13472222222222222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0.43819444444444444</v>
      </c>
    </row>
    <row r="31" spans="2:16" ht="14.1" customHeight="1" x14ac:dyDescent="0.35">
      <c r="B31" s="37" t="s">
        <v>169</v>
      </c>
      <c r="C31" s="47">
        <v>0.3034722222222222</v>
      </c>
      <c r="D31" s="7">
        <v>0.1388888888888889</v>
      </c>
      <c r="E31" s="7"/>
      <c r="F31" s="7"/>
      <c r="G31" s="7"/>
      <c r="H31" s="7"/>
      <c r="I31" s="7"/>
      <c r="J31" s="7"/>
      <c r="K31" s="7">
        <v>1.6666666666666666E-2</v>
      </c>
      <c r="L31" s="7"/>
      <c r="M31" s="7"/>
      <c r="N31" s="7"/>
      <c r="O31" s="48"/>
      <c r="P31" s="46">
        <f>SUM(C31:N31)</f>
        <v>0.45902777777777776</v>
      </c>
    </row>
    <row r="32" spans="2:16" ht="14.1" customHeight="1" x14ac:dyDescent="0.35">
      <c r="B32" s="37" t="s">
        <v>65</v>
      </c>
      <c r="C32" s="49">
        <v>1.8055555555555554E-2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1.8055555555555554E-2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0.28541666666666665</v>
      </c>
      <c r="D34" s="106">
        <f t="shared" ref="D34:P34" si="1">D31-D32-D33</f>
        <v>0.1388888888888889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1.6666666666666666E-2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0.44097222222222221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190</v>
      </c>
      <c r="D36" s="155"/>
      <c r="E36" s="154" t="s">
        <v>192</v>
      </c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189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191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 t="s">
        <v>193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790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-161.19999999999999</v>
      </c>
      <c r="D72" s="60">
        <v>-162.4</v>
      </c>
      <c r="E72" s="96" t="s">
        <v>118</v>
      </c>
      <c r="F72" s="60">
        <v>22.7</v>
      </c>
      <c r="G72" s="60">
        <v>21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-156.6</v>
      </c>
      <c r="D73" s="60">
        <v>-158</v>
      </c>
      <c r="E73" s="98" t="s">
        <v>122</v>
      </c>
      <c r="F73" s="60">
        <v>37.1</v>
      </c>
      <c r="G73" s="60">
        <v>38.700000000000003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-203.6</v>
      </c>
      <c r="D74" s="60">
        <v>-204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-125.5</v>
      </c>
      <c r="D75" s="60">
        <v>-128.4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32.9</v>
      </c>
      <c r="D76" s="60">
        <v>31.2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30.7</v>
      </c>
      <c r="D77" s="60">
        <v>29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26.2</v>
      </c>
      <c r="D78" s="60">
        <v>24.4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24.7</v>
      </c>
      <c r="D79" s="60">
        <v>23</v>
      </c>
      <c r="E79" s="96" t="s">
        <v>152</v>
      </c>
      <c r="F79" s="60">
        <v>15.4</v>
      </c>
      <c r="G79" s="60">
        <v>13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6.0700000000000003E-6</v>
      </c>
      <c r="D80" s="115">
        <v>5.9100000000000002E-6</v>
      </c>
      <c r="E80" s="98" t="s">
        <v>157</v>
      </c>
      <c r="F80" s="60">
        <v>73.2</v>
      </c>
      <c r="G80" s="60">
        <v>74.099999999999994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180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195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 t="s">
        <v>188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2025-05-05T19:37:57Z</dcterms:modified>
</cp:coreProperties>
</file>