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FB7D38F2-4860-4FC5-ABFD-2DF179BBC949}" xr6:coauthVersionLast="47" xr6:coauthVersionMax="47" xr10:uidLastSave="{00000000-0000-0000-0000-000000000000}"/>
  <bookViews>
    <workbookView xWindow="26052" yWindow="14124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<sst xmlns="http://schemas.openxmlformats.org/spreadsheetml/2006/main" count="210" uniqueCount="196">
  <si>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</si>
  <si>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</si>
  <si>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</si>
  <si>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</si>
  <si>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</si>
  <si>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</si>
  <si>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</si>
  <si>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</si>
  <si>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</si>
  <si>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</si>
  <si>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</si>
  <si>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</si>
  <si>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</si>
  <si>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</si>
  <si>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</si>
  <si>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</si>
  <si>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</si>
  <si>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</si>
  <si>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</si>
  <si>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</si>
  <si>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</si>
  <si>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</si>
  <si>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</si>
  <si>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</si>
  <si>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</si>
  <si>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</si>
  <si>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</si>
  <si>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</si>
  <si>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</si>
  <si>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</si>
  <si>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</si>
  <si>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</si>
  <si>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</si>
  <si>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</si>
  <si>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</si>
  <si>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</si>
  <si>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</si>
  <si>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</si>
  <si>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</si>
  <si>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</si>
  <si>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</si>
  <si>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</si>
  <si>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</si>
  <si>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</si>
  <si>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</si>
  <si>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</si>
  <si>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</si>
  <si>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</si>
  <si>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</si>
  <si>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</si>
  <si>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</si>
  <si>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</si>
  <si>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</si>
  <si>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</si>
  <si>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</si>
  <si>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</si>
  <si>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</si>
  <si>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</si>
  <si>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</si>
  <si>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</si>
  <si>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</si>
  <si>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</si>
  <si>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</si>
  <si>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</si>
  <si>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</si>
  <si>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</si>
  <si>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</si>
  <si>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</si>
  <si>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</si>
  <si>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</si>
  <si>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</si>
  <si>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</si>
  <si>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</si>
  <si>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</si>
  <si>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</si>
  <si>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</si>
  <si>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</si>
  <si>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</si>
  <si>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</si>
  <si>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</si>
  <si>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</si>
  <si>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</si>
  <si>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</si>
  <si>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</si>
  <si>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</si>
  <si>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</si>
  <si>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</si>
  <si>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</si>
  <si>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</si>
  <si>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</si>
  <si>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</si>
  <si>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</si>
  <si>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</si>
  <si>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</si>
  <si>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</si>
  <si>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</si>
  <si>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</si>
  <si>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</si>
  <si>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</si>
  <si>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</si>
  <si>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</si>
  <si>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</si>
  <si>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</si>
  <si>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</si>
  <si>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</si>
  <si>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</si>
  <si>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</si>
  <si>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</si>
  <si>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</si>
  <si>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</si>
  <si>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</si>
  <si>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</si>
  <si>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</si>
  <si>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</si>
  <si>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</si>
  <si>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</si>
  <si>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</si>
  <si>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</si>
  <si>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</si>
  <si>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</si>
  <si>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</si>
  <si>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</si>
  <si>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</si>
  <si>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</si>
  <si>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</si>
  <si>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</si>
  <si>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</si>
  <si>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</si>
  <si>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</si>
  <si>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</si>
  <si>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</si>
  <si>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</si>
  <si>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</si>
  <si>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</si>
  <si>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</si>
  <si>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</si>
  <si>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</si>
  <si>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</si>
  <si>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</si>
  <si>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</si>
  <si>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</si>
  <si>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</si>
  <si>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</si>
  <si>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</si>
  <si>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</si>
  <si>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</si>
  <si>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</si>
  <si>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</si>
  <si>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</si>
  <si>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</si>
  <si>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</si>
  <si>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</si>
  <si>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</si>
  <si>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</si>
  <si>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</si>
  <si>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</si>
  <si>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</si>
  <si>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</si>
  <si>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</si>
  <si>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</si>
  <si>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</si>
  <si>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</si>
  <si>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</si>
  <si>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</si>
  <si>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</si>
  <si>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</si>
  <si>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</si>
  <si>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</si>
  <si>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</si>
  <si>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</si>
  <si>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</si>
  <si>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</si>
  <si>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</si>
  <si>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</si>
  <si>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</si>
  <si>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</si>
  <si>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</si>
  <si>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</si>
  <si>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</si>
  <si>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</si>
  <si>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</si>
  <si>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</si>
  <si>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</si>
  <si>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</si>
  <si>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</si>
  <si>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-</t>
    <phoneticPr fontId="3" type="noConversion"/>
  </si>
  <si>
    <t>DIR-KSP</t>
    <phoneticPr fontId="3" type="noConversion"/>
  </si>
  <si>
    <t>[8:29] 라리탄 창이 갑자기 꺼졌으나 관측은 계속 진행 됨</t>
    <phoneticPr fontId="3" type="noConversion"/>
  </si>
  <si>
    <t>[8:40-9:00] IC G crush로 그래프 기록 없음</t>
    <phoneticPr fontId="3" type="noConversion"/>
  </si>
  <si>
    <t>M_014728</t>
    <phoneticPr fontId="3" type="noConversion"/>
  </si>
  <si>
    <t>[15:00-15:10] IC S crush로 그래프 기록 없음</t>
    <phoneticPr fontId="3" type="noConversion"/>
  </si>
  <si>
    <t>I-Band 촬영 함</t>
    <phoneticPr fontId="3" type="noConversion"/>
  </si>
  <si>
    <t>옅은 구름과 높은 습도의 영향으로 오후/오전 플랫 건너 뜀</t>
    <phoneticPr fontId="3" type="noConversion"/>
  </si>
  <si>
    <t>[09:21] Dec oscillation으로 014582파일 여러 차례 포인팅 실패 함(HA +00:20:59)</t>
    <phoneticPr fontId="3" type="noConversion"/>
  </si>
  <si>
    <t>DS9(영상 확인) 1회 꺼짐</t>
    <phoneticPr fontId="3" type="noConversion"/>
  </si>
  <si>
    <t>[15:35] 높은 습도 vaisala 82%/ topring87%/2.3m 95%/ 외벽 습기)로 인한 관측 중단/ BLG 관측위치 망원경 아래 바닥에 물 떨어진 자국 있음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</si>
</sst>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45781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66.616541353383454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0.3659722222222222</v>
      </c>
      <c r="D9" s="8">
        <v>1.3</v>
      </c>
      <c r="E9" s="8">
        <v>13.2</v>
      </c>
      <c r="F9" s="8">
        <v>69.5</v>
      </c>
      <c r="G9" s="36">
        <v>57</v>
      </c>
      <c r="H9" s="8">
        <v>1.6</v>
      </c>
      <c r="I9" s="36">
        <v>42.7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11</v>
      </c>
      <c r="F10" s="8">
        <v>80.2</v>
      </c>
      <c r="G10" s="36">
        <v>92</v>
      </c>
      <c r="H10" s="8">
        <v>4.2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 t="s">
        <v>185</v>
      </c>
      <c r="E11" s="15">
        <v>11.5</v>
      </c>
      <c r="F11" s="15">
        <v>77.3</v>
      </c>
      <c r="G11" s="36">
        <v>64</v>
      </c>
      <c r="H11" s="15">
        <v>2.5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24.397916666666667</v>
      </c>
      <c r="D12" s="19">
        <f>AVERAGE(D9:D11)</f>
        <v>1.35</v>
      </c>
      <c r="E12" s="19">
        <f>AVERAGE(E9:E11)</f>
        <v>11.9</v>
      </c>
      <c r="F12" s="20">
        <f>AVERAGE(F9:F11)</f>
        <v>75.666666666666671</v>
      </c>
      <c r="G12" s="21"/>
      <c r="H12" s="22">
        <f>AVERAGE(H9:H11)</f>
        <v>2.7666666666666671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183</v>
      </c>
      <c r="F16" s="27" t="s">
        <v>186</v>
      </c>
      <c r="G16" s="113" t="s">
        <v>184</v>
      </c>
      <c r="H16" s="113" t="s">
        <v>181</v>
      </c>
      <c r="I16" s="27" t="s">
        <v>181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0.32361111111111113</v>
      </c>
      <c r="D17" s="28">
        <v>0.32430555555555557</v>
      </c>
      <c r="E17" s="28">
        <v>0.34444444444444444</v>
      </c>
      <c r="F17" s="28">
        <v>0.36736111111111114</v>
      </c>
      <c r="G17" s="28">
        <v>0.50555555555555554</v>
      </c>
      <c r="H17" s="28">
        <v>0.66041666666666665</v>
      </c>
      <c r="I17" s="28">
        <v>0.76458333333333328</v>
      </c>
      <c r="J17" s="28"/>
      <c r="K17" s="28"/>
      <c r="L17" s="28"/>
      <c r="M17" s="28"/>
      <c r="N17" s="28"/>
      <c r="O17" s="28"/>
      <c r="P17" s="28">
        <v>0.76875000000000004</v>
      </c>
    </row>
    <row r="18" spans="2:16" ht="14.1" customHeight="1" x14ac:dyDescent="0.35">
      <c r="B18" s="35" t="s">
        <v>42</v>
      </c>
      <c r="C18" s="27">
        <v>14537</v>
      </c>
      <c r="D18" s="27">
        <v>14538</v>
      </c>
      <c r="E18" s="27">
        <v>14554</v>
      </c>
      <c r="F18" s="27">
        <v>14567</v>
      </c>
      <c r="G18" s="27">
        <v>14653</v>
      </c>
      <c r="H18" s="27">
        <v>14739</v>
      </c>
      <c r="I18" s="27">
        <v>14804</v>
      </c>
      <c r="J18" s="27"/>
      <c r="K18" s="27"/>
      <c r="L18" s="27"/>
      <c r="M18" s="27"/>
      <c r="N18" s="27"/>
      <c r="O18" s="27"/>
      <c r="P18" s="114">
        <v>14809</v>
      </c>
    </row>
    <row r="19" spans="2:16" ht="14.1" customHeight="1" thickBot="1" x14ac:dyDescent="0.4">
      <c r="B19" s="13" t="s">
        <v>43</v>
      </c>
      <c r="C19" s="29"/>
      <c r="D19" s="27">
        <v>14543</v>
      </c>
      <c r="E19" s="30">
        <v>14566</v>
      </c>
      <c r="F19" s="30">
        <v>14652</v>
      </c>
      <c r="G19" s="30">
        <v>14738</v>
      </c>
      <c r="H19" s="30">
        <v>14803</v>
      </c>
      <c r="I19" s="30">
        <v>14808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6</v>
      </c>
      <c r="E20" s="33">
        <f>IF(ISNUMBER(E18),E19-E18+1,"")</f>
        <v>13</v>
      </c>
      <c r="F20" s="33">
        <f>IF(ISNUMBER(F18),F19-F18+1,"")</f>
        <v>86</v>
      </c>
      <c r="G20" s="33">
        <f>IF(ISNUMBER(G18),G19-G18+1,"")</f>
        <v>86</v>
      </c>
      <c r="H20" s="33">
        <f>IF(ISNUMBER(H18),H19-H18+1,"")</f>
        <v>65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0.30069444444444443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0.13750000000000001</v>
      </c>
      <c r="O30" s="45"/>
      <c r="P30" s="46">
        <f>SUM(C30:J30,L30:N30)</f>
        <v>0.43819444444444444</v>
      </c>
    </row>
    <row r="31" spans="2:16" ht="14.1" customHeight="1" x14ac:dyDescent="0.35">
      <c r="B31" s="37" t="s">
        <v>169</v>
      </c>
      <c r="C31" s="47">
        <v>0.30069444444444443</v>
      </c>
      <c r="D31" s="7">
        <v>0.13819444444444445</v>
      </c>
      <c r="E31" s="7"/>
      <c r="F31" s="7"/>
      <c r="G31" s="7"/>
      <c r="H31" s="7"/>
      <c r="I31" s="7"/>
      <c r="J31" s="7"/>
      <c r="K31" s="7">
        <v>2.2916666666666665E-2</v>
      </c>
      <c r="L31" s="7"/>
      <c r="M31" s="7"/>
      <c r="N31" s="7"/>
      <c r="O31" s="48"/>
      <c r="P31" s="46">
        <f>SUM(C31:N31)</f>
        <v>0.46180555555555552</v>
      </c>
    </row>
    <row r="32" spans="2:16" ht="14.1" customHeight="1" x14ac:dyDescent="0.35">
      <c r="B32" s="37" t="s">
        <v>65</v>
      </c>
      <c r="C32" s="49">
        <v>0.15416666666666667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0.15416666666666667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0.14652777777777776</v>
      </c>
      <c r="D34" s="106">
        <f t="shared" ref="D34:P34" si="1">D31-D32-D33</f>
        <v>0.13819444444444445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2.2916666666666665E-2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0.30763888888888885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189</v>
      </c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 t="s">
        <v>195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 t="s">
        <v>191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630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-161.5</v>
      </c>
      <c r="D72" s="60">
        <v>-162.6</v>
      </c>
      <c r="E72" s="96" t="s">
        <v>118</v>
      </c>
      <c r="F72" s="60">
        <v>22</v>
      </c>
      <c r="G72" s="60">
        <v>20.399999999999999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-156.69999999999999</v>
      </c>
      <c r="D73" s="60">
        <v>-158.1</v>
      </c>
      <c r="E73" s="98" t="s">
        <v>122</v>
      </c>
      <c r="F73" s="60">
        <v>37.6</v>
      </c>
      <c r="G73" s="60">
        <v>38.5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</v>
      </c>
      <c r="D75" s="60">
        <v>-128.9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32.299999999999997</v>
      </c>
      <c r="D76" s="60">
        <v>30.6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30.1</v>
      </c>
      <c r="D77" s="60">
        <v>28.5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</v>
      </c>
      <c r="D78" s="60">
        <v>23.9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</v>
      </c>
      <c r="D79" s="60">
        <v>22.4</v>
      </c>
      <c r="E79" s="96" t="s">
        <v>152</v>
      </c>
      <c r="F79" s="60">
        <v>15.2</v>
      </c>
      <c r="G79" s="60">
        <v>12.4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5.9399999999999999E-6</v>
      </c>
      <c r="D80" s="115">
        <v>5.66E-6</v>
      </c>
      <c r="E80" s="98" t="s">
        <v>157</v>
      </c>
      <c r="F80" s="60">
        <v>68.599999999999994</v>
      </c>
      <c r="G80" s="60">
        <v>71.099999999999994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187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194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2025-05-04T18:41:07Z</dcterms:modified>
</cp:coreProperties>
</file>