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D2D83631-8198-4C9D-B7F1-62C3C2C86AE0}" xr6:coauthVersionLast="47" xr6:coauthVersionMax="47" xr10:uidLastSave="{00000000-0000-0000-0000-000000000000}"/>
  <bookViews>
    <workbookView xWindow="26616" yWindow="7920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<sst xmlns="http://schemas.openxmlformats.org/spreadsheetml/2006/main" count="218" uniqueCount="205">
  <si>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</si>
  <si>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</si>
  <si>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</si>
  <si>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</si>
  <si>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</si>
  <si>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</si>
  <si>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</si>
  <si>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</si>
  <si>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</si>
  <si>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</si>
  <si>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</si>
  <si>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</si>
  <si>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</si>
  <si>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</si>
  <si>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</si>
  <si>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</si>
  <si>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</si>
  <si>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</si>
  <si>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</si>
  <si>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</si>
  <si>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</si>
  <si>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</si>
  <si>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</si>
  <si>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</si>
  <si>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</si>
  <si>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</si>
  <si>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</si>
  <si>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</si>
  <si>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</si>
  <si>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</si>
  <si>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</si>
  <si>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</si>
  <si>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</si>
  <si>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</si>
  <si>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</si>
  <si>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</si>
  <si>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</si>
  <si>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</si>
  <si>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</si>
  <si>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</si>
  <si>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</si>
  <si>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</si>
  <si>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</si>
  <si>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</si>
  <si>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</si>
  <si>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</si>
  <si>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</si>
  <si>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</si>
  <si>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</si>
  <si>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</si>
  <si>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</si>
  <si>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</si>
  <si>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</si>
  <si>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</si>
  <si>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</si>
  <si>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</si>
  <si>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</si>
  <si>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</si>
  <si>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</si>
  <si>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</si>
  <si>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</si>
  <si>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</si>
  <si>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</si>
  <si>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</si>
  <si>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</si>
  <si>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</si>
  <si>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</si>
  <si>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</si>
  <si>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</si>
  <si>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</si>
  <si>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</si>
  <si>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</si>
  <si>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</si>
  <si>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</si>
  <si>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</si>
  <si>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</si>
  <si>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</si>
  <si>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</si>
  <si>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</si>
  <si>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</si>
  <si>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</si>
  <si>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</si>
  <si>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</si>
  <si>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</si>
  <si>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</si>
  <si>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</si>
  <si>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</si>
  <si>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</si>
  <si>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</si>
  <si>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</si>
  <si>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</si>
  <si>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</si>
  <si>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</si>
  <si>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</si>
  <si>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</si>
  <si>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</si>
  <si>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</si>
  <si>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</si>
  <si>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</si>
  <si>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</si>
  <si>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</si>
  <si>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</si>
  <si>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</si>
  <si>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</si>
  <si>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</si>
  <si>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</si>
  <si>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</si>
  <si>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</si>
  <si>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</si>
  <si>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</si>
  <si>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</si>
  <si>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</si>
  <si>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</si>
  <si>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</si>
  <si>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</si>
  <si>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</si>
  <si>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</si>
  <si>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</si>
  <si>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</si>
  <si>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</si>
  <si>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</si>
  <si>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</si>
  <si>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</si>
  <si>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</si>
  <si>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</si>
  <si>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</si>
  <si>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</si>
  <si>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</si>
  <si>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</si>
  <si>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</si>
  <si>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</si>
  <si>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</si>
  <si>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</si>
  <si>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</si>
  <si>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</si>
  <si>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</si>
  <si>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</si>
  <si>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</si>
  <si>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</si>
  <si>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</si>
  <si>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</si>
  <si>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</si>
  <si>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</si>
  <si>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</si>
  <si>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</si>
  <si>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</si>
  <si>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</si>
  <si>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</si>
  <si>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</si>
  <si>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</si>
  <si>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</si>
  <si>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</si>
  <si>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</si>
  <si>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</si>
  <si>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</si>
  <si>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</si>
  <si>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</si>
  <si>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</si>
  <si>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</si>
  <si>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</si>
  <si>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</si>
  <si>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</si>
  <si>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</si>
  <si>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</si>
  <si>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</si>
  <si>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</si>
  <si>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</si>
  <si>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</si>
  <si>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</si>
  <si>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</si>
  <si>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</si>
  <si>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</si>
  <si>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</si>
  <si>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</si>
  <si>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</si>
  <si>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</si>
  <si>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</si>
  <si>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</si>
  <si>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</si>
  <si>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</si>
  <si>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</si>
  <si>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</si>
  <si>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</si>
  <si>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두원재</t>
    <phoneticPr fontId="3" type="noConversion"/>
  </si>
  <si>
    <t>KSP</t>
    <phoneticPr fontId="3" type="noConversion"/>
  </si>
  <si>
    <t>C_011906</t>
    <phoneticPr fontId="3" type="noConversion"/>
  </si>
  <si>
    <t>F_011942-011944</t>
    <phoneticPr fontId="3" type="noConversion"/>
  </si>
  <si>
    <t>T_011975</t>
    <phoneticPr fontId="3" type="noConversion"/>
  </si>
  <si>
    <t>D_011995</t>
    <phoneticPr fontId="3" type="noConversion"/>
  </si>
  <si>
    <t>TNE-KSP</t>
    <phoneticPr fontId="3" type="noConversion"/>
  </si>
  <si>
    <t>돔셔터 소음으로 인한 방풍막 연결 해제</t>
    <phoneticPr fontId="3" type="noConversion"/>
  </si>
  <si>
    <t>F_011942-011944 초점이 잘 맞지 않아 IC G와 IC Gui 재 실행후 이미지에 별이 도넛 형태로 나타남 / gmon 재실행 후 정상화됨</t>
    <phoneticPr fontId="3" type="noConversion"/>
  </si>
  <si>
    <t>M_012105-012106:T</t>
    <phoneticPr fontId="3" type="noConversion"/>
  </si>
  <si>
    <t>M_012114</t>
    <phoneticPr fontId="3" type="noConversion"/>
  </si>
  <si>
    <t>E</t>
    <phoneticPr fontId="3" type="noConversion"/>
  </si>
  <si>
    <t>SE</t>
    <phoneticPr fontId="3" type="noConversion"/>
  </si>
  <si>
    <t>NE</t>
    <phoneticPr fontId="3" type="noConversion"/>
  </si>
  <si>
    <t>D_011995 TCS에서 auto dome 버튼을 누르지 않고 진행 / 버튼 누르고 재관측</t>
    <phoneticPr fontId="3" type="noConversion"/>
  </si>
  <si>
    <t>[09:00] 짙은 구름으로 인한 관측 대기 / [09:20] 관측 재개</t>
    <phoneticPr fontId="3" type="noConversion"/>
  </si>
  <si>
    <t>DS9(영상확인) 27회 꺼짐</t>
    <phoneticPr fontId="3" type="noConversion"/>
  </si>
  <si>
    <t>16s/29k 20s/22k</t>
    <phoneticPr fontId="3" type="noConversion"/>
  </si>
  <si>
    <t>17s/25k</t>
    <phoneticPr fontId="3" type="noConversion"/>
  </si>
  <si>
    <t>30s/20k 25s/24k 20s/26k</t>
    <phoneticPr fontId="3" type="noConversion"/>
  </si>
  <si>
    <t>25s/25k</t>
    <phoneticPr fontId="3" type="noConversion"/>
  </si>
  <si>
    <t>M_012188:K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</si>
</sst>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45768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96.870109546165878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0.37361111111111112</v>
      </c>
      <c r="D9" s="8">
        <v>3.1</v>
      </c>
      <c r="E9" s="8">
        <v>10.7</v>
      </c>
      <c r="F9" s="8">
        <v>59.7</v>
      </c>
      <c r="G9" s="36" t="s">
        <v>194</v>
      </c>
      <c r="H9" s="8">
        <v>0.9</v>
      </c>
      <c r="I9" s="36">
        <v>38.6</v>
      </c>
      <c r="J9" s="9">
        <f>IF(L9, 1, 0) + IF(M9, 2, 0) + IF(N9, 4, 0) + IF(O9, 8, 0) + IF(P9, 16, 0)</f>
        <v>8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</v>
      </c>
      <c r="E10" s="8">
        <v>8.5</v>
      </c>
      <c r="F10" s="8">
        <v>75.8</v>
      </c>
      <c r="G10" s="36" t="s">
        <v>195</v>
      </c>
      <c r="H10" s="8">
        <v>3.7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0.79791666666666672</v>
      </c>
      <c r="D11" s="15">
        <v>1.5</v>
      </c>
      <c r="E11" s="15">
        <v>8.6</v>
      </c>
      <c r="F11" s="15">
        <v>74.7</v>
      </c>
      <c r="G11" s="36" t="s">
        <v>196</v>
      </c>
      <c r="H11" s="15">
        <v>0.6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24.424305555555556</v>
      </c>
      <c r="D12" s="19">
        <f>AVERAGE(D9:D11)</f>
        <v>2.1999999999999997</v>
      </c>
      <c r="E12" s="19">
        <f>AVERAGE(E9:E11)</f>
        <v>9.2666666666666657</v>
      </c>
      <c r="F12" s="20">
        <f>AVERAGE(F9:F11)</f>
        <v>70.066666666666663</v>
      </c>
      <c r="G12" s="21"/>
      <c r="H12" s="22">
        <f>AVERAGE(H9:H11)</f>
        <v>1.7333333333333334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113" t="s">
        <v>189</v>
      </c>
      <c r="H16" s="113" t="s">
        <v>182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0.32013888888888886</v>
      </c>
      <c r="D17" s="28">
        <v>0.3215277777777778</v>
      </c>
      <c r="E17" s="28">
        <v>0.3527777777777778</v>
      </c>
      <c r="F17" s="28">
        <v>0.37222222222222223</v>
      </c>
      <c r="G17" s="28">
        <v>0.51736111111111116</v>
      </c>
      <c r="H17" s="28">
        <v>0.54027777777777775</v>
      </c>
      <c r="I17" s="28">
        <v>0.82777777777777772</v>
      </c>
      <c r="J17" s="28"/>
      <c r="K17" s="28"/>
      <c r="L17" s="28"/>
      <c r="M17" s="28"/>
      <c r="N17" s="28"/>
      <c r="O17" s="28"/>
      <c r="P17" s="28">
        <v>0.84444444444444444</v>
      </c>
    </row>
    <row r="18" spans="2:16" ht="14.1" customHeight="1" x14ac:dyDescent="0.35">
      <c r="B18" s="35" t="s">
        <v>42</v>
      </c>
      <c r="C18" s="27">
        <v>11871</v>
      </c>
      <c r="D18" s="27">
        <v>11872</v>
      </c>
      <c r="E18" s="27">
        <v>11894</v>
      </c>
      <c r="F18" s="27">
        <v>11906</v>
      </c>
      <c r="G18" s="27">
        <v>11982</v>
      </c>
      <c r="H18" s="27">
        <v>11995</v>
      </c>
      <c r="I18" s="27">
        <v>12175</v>
      </c>
      <c r="J18" s="27"/>
      <c r="K18" s="27"/>
      <c r="L18" s="27"/>
      <c r="M18" s="27"/>
      <c r="N18" s="27"/>
      <c r="O18" s="27"/>
      <c r="P18" s="114">
        <v>12189</v>
      </c>
    </row>
    <row r="19" spans="2:16" ht="14.1" customHeight="1" thickBot="1" x14ac:dyDescent="0.4">
      <c r="B19" s="13" t="s">
        <v>43</v>
      </c>
      <c r="C19" s="29"/>
      <c r="D19" s="27">
        <v>11884</v>
      </c>
      <c r="E19" s="30">
        <v>11905</v>
      </c>
      <c r="F19" s="30">
        <v>11982</v>
      </c>
      <c r="G19" s="30">
        <v>11994</v>
      </c>
      <c r="H19" s="30">
        <v>12174</v>
      </c>
      <c r="I19" s="30">
        <v>12187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77</v>
      </c>
      <c r="G20" s="33">
        <f>IF(ISNUMBER(G18),G19-G18+1,"")</f>
        <v>13</v>
      </c>
      <c r="H20" s="33">
        <f>IF(ISNUMBER(H18),H19-H18+1,"")</f>
        <v>180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>
        <v>0.33541666666666664</v>
      </c>
      <c r="D24" s="102">
        <v>0.33611111111111114</v>
      </c>
      <c r="E24" s="109" t="s">
        <v>177</v>
      </c>
      <c r="F24" s="164" t="s">
        <v>200</v>
      </c>
      <c r="G24" s="164"/>
      <c r="H24" s="164"/>
      <c r="I24" s="164"/>
      <c r="J24" s="102">
        <v>0.82916666666666672</v>
      </c>
      <c r="K24" s="102">
        <v>0.83125000000000004</v>
      </c>
      <c r="L24" s="36" t="s">
        <v>175</v>
      </c>
      <c r="M24" s="164" t="s">
        <v>202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>
        <v>0.33958333333333335</v>
      </c>
      <c r="D26" s="102">
        <v>0.33958333333333335</v>
      </c>
      <c r="E26" s="109" t="s">
        <v>164</v>
      </c>
      <c r="F26" s="164" t="s">
        <v>201</v>
      </c>
      <c r="G26" s="164"/>
      <c r="H26" s="164"/>
      <c r="I26" s="164"/>
      <c r="J26" s="102">
        <v>0.83263888888888893</v>
      </c>
      <c r="K26" s="102">
        <v>0.83263888888888893</v>
      </c>
      <c r="L26" s="36" t="s">
        <v>176</v>
      </c>
      <c r="M26" s="164" t="s">
        <v>203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0.25972222222222224</v>
      </c>
      <c r="D30" s="43"/>
      <c r="E30" s="43"/>
      <c r="F30" s="43"/>
      <c r="G30" s="43">
        <v>0.14374999999999999</v>
      </c>
      <c r="H30" s="43"/>
      <c r="I30" s="43"/>
      <c r="J30" s="43"/>
      <c r="K30" s="44"/>
      <c r="L30" s="43">
        <v>2.0833333333333332E-2</v>
      </c>
      <c r="M30" s="43"/>
      <c r="N30" s="43"/>
      <c r="O30" s="45"/>
      <c r="P30" s="46">
        <f>SUM(C30:J30,L30:N30)</f>
        <v>0.42430555555555555</v>
      </c>
    </row>
    <row r="31" spans="2:16" ht="14.1" customHeight="1" x14ac:dyDescent="0.35">
      <c r="B31" s="37" t="s">
        <v>169</v>
      </c>
      <c r="C31" s="47">
        <v>0.27916666666666667</v>
      </c>
      <c r="D31" s="7"/>
      <c r="E31" s="7"/>
      <c r="F31" s="7"/>
      <c r="G31" s="7">
        <v>0.16458333333333333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0.44374999999999998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>
        <v>1.3888888888888888E-2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1.3888888888888888E-2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0.27916666666666667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0.15069444444444444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0.42986111111111108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185</v>
      </c>
      <c r="D36" s="155"/>
      <c r="E36" s="154" t="s">
        <v>186</v>
      </c>
      <c r="F36" s="155"/>
      <c r="G36" s="154" t="s">
        <v>187</v>
      </c>
      <c r="H36" s="155"/>
      <c r="I36" s="154" t="s">
        <v>188</v>
      </c>
      <c r="J36" s="155"/>
      <c r="K36" s="154" t="s">
        <v>192</v>
      </c>
      <c r="L36" s="155"/>
      <c r="M36" s="154" t="s">
        <v>193</v>
      </c>
      <c r="N36" s="155"/>
      <c r="O36" s="150" t="s">
        <v>204</v>
      </c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1617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-160.71799999999999</v>
      </c>
      <c r="D72" s="60">
        <v>-163.655</v>
      </c>
      <c r="E72" s="96" t="s">
        <v>118</v>
      </c>
      <c r="F72" s="60">
        <v>22.23</v>
      </c>
      <c r="G72" s="60">
        <v>18.37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-155.62899999999999</v>
      </c>
      <c r="D73" s="60">
        <v>-159.32499999999999</v>
      </c>
      <c r="E73" s="98" t="s">
        <v>122</v>
      </c>
      <c r="F73" s="60">
        <v>34.659999999999997</v>
      </c>
      <c r="G73" s="60">
        <v>37.61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-204.74</v>
      </c>
      <c r="D74" s="60">
        <v>-206.14500000000001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-122.637</v>
      </c>
      <c r="D75" s="60">
        <v>-130.95400000000001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32.409999999999997</v>
      </c>
      <c r="D76" s="60">
        <v>27.888000000000002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30.286000000000001</v>
      </c>
      <c r="D77" s="60">
        <v>26.061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25.74</v>
      </c>
      <c r="D78" s="60">
        <v>21.481999999999999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24.268999999999998</v>
      </c>
      <c r="D79" s="60">
        <v>20.044</v>
      </c>
      <c r="E79" s="96" t="s">
        <v>152</v>
      </c>
      <c r="F79" s="60">
        <v>15.8</v>
      </c>
      <c r="G79" s="60">
        <v>9.4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4.5299999999999998E-6</v>
      </c>
      <c r="D80" s="115">
        <v>4.6099999999999999E-6</v>
      </c>
      <c r="E80" s="98" t="s">
        <v>157</v>
      </c>
      <c r="F80" s="60">
        <v>52.9</v>
      </c>
      <c r="G80" s="60">
        <v>88.6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190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199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2025-04-21T20:31:44Z</dcterms:modified>
</cp:coreProperties>
</file>