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4\"/>
    </mc:Choice>
  </mc:AlternateContent>
  <xr:revisionPtr revIDLastSave="0" documentId="13_ncr:1_{4F1C1DC7-94E6-4A55-AFAC-88B14C534738}" xr6:coauthVersionLast="47" xr6:coauthVersionMax="47" xr10:uidLastSave="{00000000-0000-0000-0000-000000000000}"/>
  <bookViews>
    <workbookView xWindow="25776" yWindow="13092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<sst xmlns="http://schemas.openxmlformats.org/spreadsheetml/2006/main" count="212" uniqueCount="199">
  <si>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</si>
  <si>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</si>
  <si>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</si>
  <si>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</si>
  <si>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</si>
  <si>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</si>
  <si>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</si>
  <si>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</si>
  <si>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</si>
  <si>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</si>
  <si>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</si>
  <si>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</si>
  <si>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</si>
  <si>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</si>
  <si>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</si>
  <si>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</si>
  <si>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</si>
  <si>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</si>
  <si>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</si>
  <si>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</si>
  <si>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</si>
  <si>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</si>
  <si>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</si>
  <si>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</si>
  <si>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</si>
  <si>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</si>
  <si>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</si>
  <si>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</si>
  <si>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</si>
  <si>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</si>
  <si>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</si>
  <si>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</si>
  <si>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</si>
  <si>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</si>
  <si>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</si>
  <si>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</si>
  <si>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</si>
  <si>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</si>
  <si>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</si>
  <si>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</si>
  <si>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</si>
  <si>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</si>
  <si>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</si>
  <si>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</si>
  <si>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</si>
  <si>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</si>
  <si>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</si>
  <si>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</si>
  <si>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</si>
  <si>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</si>
  <si>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</si>
  <si>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</si>
  <si>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</si>
  <si>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</si>
  <si>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</si>
  <si>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</si>
  <si>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</si>
  <si>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</si>
  <si>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</si>
  <si>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</si>
  <si>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</si>
  <si>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</si>
  <si>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</si>
  <si>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</si>
  <si>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</si>
  <si>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</si>
  <si>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</si>
  <si>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</si>
  <si>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</si>
  <si>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</si>
  <si>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</si>
  <si>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</si>
  <si>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</si>
  <si>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</si>
  <si>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</si>
  <si>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</si>
  <si>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</si>
  <si>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</si>
  <si>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</si>
  <si>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</si>
  <si>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</si>
  <si>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</si>
  <si>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</si>
  <si>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</si>
  <si>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</si>
  <si>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</si>
  <si>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</si>
  <si>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</si>
  <si>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</si>
  <si>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</si>
  <si>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</si>
  <si>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</si>
  <si>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</si>
  <si>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</si>
  <si>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</si>
  <si>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</si>
  <si>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</si>
  <si>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</si>
  <si>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</si>
  <si>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</si>
  <si>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</si>
  <si>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</si>
  <si>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</si>
  <si>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</si>
  <si>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</si>
  <si>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</si>
  <si>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</si>
  <si>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</si>
  <si>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</si>
  <si>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</si>
  <si>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</si>
  <si>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</si>
  <si>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</si>
  <si>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</si>
  <si>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</si>
  <si>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</si>
  <si>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</si>
  <si>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</si>
  <si>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</si>
  <si>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</si>
  <si>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</si>
  <si>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</si>
  <si>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</si>
  <si>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</si>
  <si>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</si>
  <si>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</si>
  <si>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</si>
  <si>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</si>
  <si>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</si>
  <si>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</si>
  <si>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</si>
  <si>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</si>
  <si>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</si>
  <si>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</si>
  <si>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</si>
  <si>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</si>
  <si>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</si>
  <si>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</si>
  <si>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</si>
  <si>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</si>
  <si>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</si>
  <si>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</si>
  <si>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</si>
  <si>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</si>
  <si>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</si>
  <si>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</si>
  <si>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</si>
  <si>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</si>
  <si>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</si>
  <si>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</si>
  <si>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</si>
  <si>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</si>
  <si>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</si>
  <si>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</si>
  <si>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</si>
  <si>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</si>
  <si>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</si>
  <si>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</si>
  <si>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</si>
  <si>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</si>
  <si>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</si>
  <si>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</si>
  <si>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</si>
  <si>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</si>
  <si>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</si>
  <si>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</si>
  <si>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</si>
  <si>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</si>
  <si>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</si>
  <si>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</si>
  <si>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</si>
  <si>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</si>
  <si>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</si>
  <si>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</si>
  <si>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</si>
  <si>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</si>
  <si>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</si>
  <si>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</si>
  <si>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</si>
  <si>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</si>
  <si>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</si>
  <si>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</si>
  <si>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TMT</t>
    <phoneticPr fontId="3" type="noConversion"/>
  </si>
  <si>
    <t>BLG</t>
    <phoneticPr fontId="3" type="noConversion"/>
  </si>
  <si>
    <t>돔셔터 소음으로 인한 방풍막 연결 해제</t>
    <phoneticPr fontId="3" type="noConversion"/>
  </si>
  <si>
    <t>SE</t>
    <phoneticPr fontId="3" type="noConversion"/>
  </si>
  <si>
    <t>NE</t>
    <phoneticPr fontId="3" type="noConversion"/>
  </si>
  <si>
    <t>DEEPS</t>
    <phoneticPr fontId="3" type="noConversion"/>
  </si>
  <si>
    <t>SSE</t>
    <phoneticPr fontId="3" type="noConversion"/>
  </si>
  <si>
    <t>HA limit으로 TMT script #8 건너 뜀</t>
    <phoneticPr fontId="3" type="noConversion"/>
  </si>
  <si>
    <t>11s/23k 15s/23k 20s/24k</t>
    <phoneticPr fontId="3" type="noConversion"/>
  </si>
  <si>
    <t>10s/25k 14s/23k 18s/21k</t>
    <phoneticPr fontId="3" type="noConversion"/>
  </si>
  <si>
    <t>G_010608-010640:M</t>
    <phoneticPr fontId="3" type="noConversion"/>
  </si>
  <si>
    <t>L_010678-010780</t>
    <phoneticPr fontId="3" type="noConversion"/>
  </si>
  <si>
    <t>DS9(영상확인) 2회 꺼짐</t>
    <phoneticPr fontId="3" type="noConversion"/>
  </si>
  <si>
    <t>AUX control 필터셔터 전원을 껏다 켰으나 해결 안됨/ TCS와 EIB, MOTOR 전원을 끄고 FSA power recycle 누른 후 정상화 됨</t>
    <phoneticPr fontId="3" type="noConversion"/>
  </si>
  <si>
    <t>[18:53-19:06] 파일010827 리드아웃 중 AUX control의 Filter/shutter control 오류로 full shutter가 안 닫힘:</t>
    <phoneticPr fontId="3" type="noConversion"/>
  </si>
  <si>
    <t>[19:00] 습도(vaisala 81%/ topring 87%/ 외벽 물기)가 높으나 주경에 떨어진 물방울이 없어 관측 진행함</t>
    <phoneticPr fontId="3" type="noConversion"/>
  </si>
  <si>
    <t>높은 습도로 인해 오전플랫 건너 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</si>
</sst>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45763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100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0.37708333333333333</v>
      </c>
      <c r="D9" s="8">
        <v>1.3</v>
      </c>
      <c r="E9" s="8">
        <v>13.5</v>
      </c>
      <c r="F9" s="8">
        <v>55.7</v>
      </c>
      <c r="G9" s="36" t="s">
        <v>185</v>
      </c>
      <c r="H9" s="8">
        <v>5.4</v>
      </c>
      <c r="I9" s="36">
        <v>87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1.9</v>
      </c>
      <c r="E10" s="8">
        <v>10.4</v>
      </c>
      <c r="F10" s="8">
        <v>69.2</v>
      </c>
      <c r="G10" s="36" t="s">
        <v>188</v>
      </c>
      <c r="H10" s="8">
        <v>4.3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0.79652777777777772</v>
      </c>
      <c r="D11" s="15">
        <v>1.5</v>
      </c>
      <c r="E11" s="15">
        <v>9.5</v>
      </c>
      <c r="F11" s="15">
        <v>81.8</v>
      </c>
      <c r="G11" s="36" t="s">
        <v>186</v>
      </c>
      <c r="H11" s="15">
        <v>5.0999999999999996</v>
      </c>
      <c r="I11" s="16"/>
      <c r="J11" s="9">
        <f>IF(L11, 1, 0) + IF(M11, 2, 0) + IF(N11, 4, 0) + IF(O11, 8, 0) + IF(P11, 16, 0)</f>
        <v>4</v>
      </c>
      <c r="K11" s="12" t="b">
        <v>1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24.419444444444444</v>
      </c>
      <c r="D12" s="19">
        <f>AVERAGE(D9:D11)</f>
        <v>1.5666666666666667</v>
      </c>
      <c r="E12" s="19">
        <f>AVERAGE(E9:E11)</f>
        <v>11.133333333333333</v>
      </c>
      <c r="F12" s="20">
        <f>AVERAGE(F9:F11)</f>
        <v>68.899999999999991</v>
      </c>
      <c r="G12" s="21"/>
      <c r="H12" s="22">
        <f>AVERAGE(H9:H11)</f>
        <v>4.9333333333333327</v>
      </c>
      <c r="I12" s="23"/>
      <c r="J12" s="24">
        <f>AVERAGE(J9:J11)</f>
        <v>1.3333333333333333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182</v>
      </c>
      <c r="F16" s="27" t="s">
        <v>187</v>
      </c>
      <c r="G16" s="113" t="s">
        <v>183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0.32708333333333334</v>
      </c>
      <c r="D17" s="28">
        <v>0.32847222222222222</v>
      </c>
      <c r="E17" s="28">
        <v>0.35555555555555557</v>
      </c>
      <c r="F17" s="28">
        <v>0.37708333333333333</v>
      </c>
      <c r="G17" s="28">
        <v>0.55347222222222225</v>
      </c>
      <c r="H17" s="28">
        <v>0.81805555555555554</v>
      </c>
      <c r="I17" s="28"/>
      <c r="J17" s="28"/>
      <c r="K17" s="28"/>
      <c r="L17" s="28"/>
      <c r="M17" s="28"/>
      <c r="N17" s="28"/>
      <c r="O17" s="28"/>
      <c r="P17" s="28">
        <v>0.82152777777777775</v>
      </c>
    </row>
    <row r="18" spans="2:16" ht="14.1" customHeight="1" x14ac:dyDescent="0.35">
      <c r="B18" s="35" t="s">
        <v>42</v>
      </c>
      <c r="C18" s="27">
        <v>10573</v>
      </c>
      <c r="D18" s="27">
        <v>10574</v>
      </c>
      <c r="E18" s="27">
        <v>10595</v>
      </c>
      <c r="F18" s="27">
        <v>10606</v>
      </c>
      <c r="G18" s="27">
        <v>10678</v>
      </c>
      <c r="H18" s="27">
        <v>10842</v>
      </c>
      <c r="I18" s="27"/>
      <c r="J18" s="27"/>
      <c r="K18" s="27"/>
      <c r="L18" s="27"/>
      <c r="M18" s="27"/>
      <c r="N18" s="27"/>
      <c r="O18" s="27"/>
      <c r="P18" s="114">
        <v>10847</v>
      </c>
    </row>
    <row r="19" spans="2:16" ht="14.1" customHeight="1" thickBot="1" x14ac:dyDescent="0.4">
      <c r="B19" s="13" t="s">
        <v>43</v>
      </c>
      <c r="C19" s="29"/>
      <c r="D19" s="27">
        <v>10585</v>
      </c>
      <c r="E19" s="30">
        <v>10605</v>
      </c>
      <c r="F19" s="30">
        <v>10677</v>
      </c>
      <c r="G19" s="30">
        <v>10841</v>
      </c>
      <c r="H19" s="30">
        <v>10846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11</v>
      </c>
      <c r="F20" s="33">
        <f>IF(ISNUMBER(F18),F19-F18+1,"")</f>
        <v>72</v>
      </c>
      <c r="G20" s="33">
        <f>IF(ISNUMBER(G18),G19-G18+1,"")</f>
        <v>164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>
        <v>0.33819444444444446</v>
      </c>
      <c r="D23" s="112">
        <v>0.33958333333333335</v>
      </c>
      <c r="E23" s="36" t="s">
        <v>48</v>
      </c>
      <c r="F23" s="153" t="s">
        <v>191</v>
      </c>
      <c r="G23" s="153"/>
      <c r="H23" s="153"/>
      <c r="I23" s="153"/>
      <c r="J23" s="102"/>
      <c r="K23" s="102"/>
      <c r="L23" s="112" t="s">
        <v>164</v>
      </c>
      <c r="M23" s="153"/>
      <c r="N23" s="153"/>
      <c r="O23" s="153"/>
      <c r="P23" s="153"/>
    </row>
    <row r="24" spans="2:16" ht="13.5" customHeight="1" x14ac:dyDescent="0.35">
      <c r="B24" s="154"/>
      <c r="C24" s="102"/>
      <c r="D24" s="102"/>
      <c r="E24" s="109" t="s">
        <v>177</v>
      </c>
      <c r="F24" s="153"/>
      <c r="G24" s="153"/>
      <c r="H24" s="153"/>
      <c r="I24" s="153"/>
      <c r="J24" s="102"/>
      <c r="K24" s="102"/>
      <c r="L24" s="36" t="s">
        <v>175</v>
      </c>
      <c r="M24" s="153"/>
      <c r="N24" s="153"/>
      <c r="O24" s="153"/>
      <c r="P24" s="153"/>
    </row>
    <row r="25" spans="2:16" ht="13.5" customHeight="1" x14ac:dyDescent="0.35">
      <c r="B25" s="154"/>
      <c r="C25" s="112">
        <v>0.34097222222222223</v>
      </c>
      <c r="D25" s="112">
        <v>0.34305555555555556</v>
      </c>
      <c r="E25" s="109" t="s">
        <v>170</v>
      </c>
      <c r="F25" s="153" t="s">
        <v>190</v>
      </c>
      <c r="G25" s="153"/>
      <c r="H25" s="153"/>
      <c r="I25" s="153"/>
      <c r="J25" s="102"/>
      <c r="K25" s="102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2"/>
      <c r="D26" s="102"/>
      <c r="E26" s="109" t="s">
        <v>164</v>
      </c>
      <c r="F26" s="153"/>
      <c r="G26" s="153"/>
      <c r="H26" s="153"/>
      <c r="I26" s="153"/>
      <c r="J26" s="102"/>
      <c r="K26" s="102"/>
      <c r="L26" s="36" t="s">
        <v>176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0.24444444444444444</v>
      </c>
      <c r="D30" s="43"/>
      <c r="E30" s="43"/>
      <c r="F30" s="43"/>
      <c r="G30" s="43">
        <v>0.17499999999999999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0.4194444444444444</v>
      </c>
    </row>
    <row r="31" spans="2:16" ht="14.1" customHeight="1" x14ac:dyDescent="0.35">
      <c r="B31" s="37" t="s">
        <v>169</v>
      </c>
      <c r="C31" s="47">
        <v>0.26458333333333334</v>
      </c>
      <c r="D31" s="7"/>
      <c r="E31" s="7"/>
      <c r="F31" s="7"/>
      <c r="G31" s="7">
        <v>0.1763888888888889</v>
      </c>
      <c r="H31" s="7"/>
      <c r="I31" s="7"/>
      <c r="J31" s="7"/>
      <c r="K31" s="7">
        <v>1.9444444444444445E-2</v>
      </c>
      <c r="L31" s="7"/>
      <c r="M31" s="7"/>
      <c r="N31" s="7"/>
      <c r="O31" s="48"/>
      <c r="P31" s="46">
        <f>SUM(C31:N31)</f>
        <v>0.46041666666666664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0.26458333333333334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0.1763888888888889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1.9444444444444445E-2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0.46041666666666664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 t="s">
        <v>192</v>
      </c>
      <c r="D36" s="144"/>
      <c r="E36" s="143" t="s">
        <v>193</v>
      </c>
      <c r="F36" s="144"/>
      <c r="G36" s="143"/>
      <c r="H36" s="144"/>
      <c r="I36" s="143"/>
      <c r="J36" s="144"/>
      <c r="K36" s="143"/>
      <c r="L36" s="144"/>
      <c r="M36" s="143"/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189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66" t="s">
        <v>196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195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 t="s">
        <v>197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 t="s">
        <v>198</v>
      </c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79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65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65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167</v>
      </c>
      <c r="C53" s="186"/>
      <c r="D53" s="111"/>
      <c r="E53" s="111"/>
      <c r="F53" s="111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179</v>
      </c>
      <c r="C54" s="181"/>
      <c r="D54" s="181"/>
      <c r="E54" s="181"/>
      <c r="F54" s="108">
        <v>689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0" t="s">
        <v>76</v>
      </c>
      <c r="C59" s="160"/>
      <c r="D59" s="58">
        <v>7</v>
      </c>
      <c r="E59" s="170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0" t="s">
        <v>81</v>
      </c>
      <c r="C60" s="160"/>
      <c r="D60" s="58" t="b">
        <v>1</v>
      </c>
      <c r="E60" s="170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0" t="s">
        <v>86</v>
      </c>
      <c r="C61" s="160"/>
      <c r="D61" s="58" t="b">
        <v>1</v>
      </c>
      <c r="E61" s="170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0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0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0" t="s">
        <v>98</v>
      </c>
      <c r="F64" s="160"/>
      <c r="G64" s="58" t="b">
        <v>1</v>
      </c>
      <c r="H64" s="67"/>
      <c r="I64" s="68"/>
      <c r="J64" s="69"/>
      <c r="K64" s="177" t="s">
        <v>99</v>
      </c>
      <c r="L64" s="178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0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1" t="s">
        <v>105</v>
      </c>
      <c r="C69" s="171"/>
      <c r="D69" s="77"/>
      <c r="E69" s="77"/>
      <c r="F69" s="173" t="s">
        <v>106</v>
      </c>
      <c r="G69" s="175" t="s">
        <v>107</v>
      </c>
      <c r="H69" s="77"/>
      <c r="I69" s="171" t="s">
        <v>108</v>
      </c>
      <c r="J69" s="171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2"/>
      <c r="C70" s="172"/>
      <c r="D70" s="81"/>
      <c r="E70" s="82"/>
      <c r="F70" s="174"/>
      <c r="G70" s="176"/>
      <c r="H70" s="83"/>
      <c r="I70" s="172"/>
      <c r="J70" s="172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-161.30000000000001</v>
      </c>
      <c r="D72" s="60">
        <v>-163.6</v>
      </c>
      <c r="E72" s="96" t="s">
        <v>118</v>
      </c>
      <c r="F72" s="60">
        <v>22.3</v>
      </c>
      <c r="G72" s="60">
        <v>18.8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-156.6</v>
      </c>
      <c r="D73" s="60">
        <v>-159.30000000000001</v>
      </c>
      <c r="E73" s="98" t="s">
        <v>122</v>
      </c>
      <c r="F73" s="60">
        <v>34.799999999999997</v>
      </c>
      <c r="G73" s="60">
        <v>40.1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-210.9</v>
      </c>
      <c r="D74" s="60">
        <v>-207.3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-125.4</v>
      </c>
      <c r="D75" s="60">
        <v>-130.4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32.799999999999997</v>
      </c>
      <c r="D76" s="60">
        <v>28.5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30.4</v>
      </c>
      <c r="D77" s="60">
        <v>26.7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25.9</v>
      </c>
      <c r="D78" s="60">
        <v>22.1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24.5</v>
      </c>
      <c r="D79" s="60">
        <v>20.6</v>
      </c>
      <c r="E79" s="96" t="s">
        <v>152</v>
      </c>
      <c r="F79" s="60">
        <v>15.8</v>
      </c>
      <c r="G79" s="60">
        <v>10.3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5.75E-6</v>
      </c>
      <c r="D80" s="115">
        <v>6.2400000000000004E-6</v>
      </c>
      <c r="E80" s="98" t="s">
        <v>157</v>
      </c>
      <c r="F80" s="60">
        <v>55.5</v>
      </c>
      <c r="G80" s="60">
        <v>92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184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 t="s">
        <v>194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2025-04-16T19:54:55Z</dcterms:modified>
</cp:coreProperties>
</file>