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CA389C24-5690-410F-AB95-5CECB1DEE71B}" xr6:coauthVersionLast="47" xr6:coauthVersionMax="47" xr10:uidLastSave="{00000000-0000-0000-0000-000000000000}"/>
  <bookViews>
    <workbookView xWindow="25848" yWindow="11964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<sst xmlns="http://schemas.openxmlformats.org/spreadsheetml/2006/main" count="216" uniqueCount="202">
  <si>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</si>
  <si>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</si>
  <si>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</si>
  <si>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</si>
  <si>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</si>
  <si>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</si>
  <si>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</si>
  <si>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</si>
  <si>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</si>
  <si>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</si>
  <si>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</si>
  <si>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</si>
  <si>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</si>
  <si>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</si>
  <si>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</si>
  <si>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</si>
  <si>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</si>
  <si>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</si>
  <si>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</si>
  <si>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</si>
  <si>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</si>
  <si>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</si>
  <si>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</si>
  <si>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</si>
  <si>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</si>
  <si>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</si>
  <si>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</si>
  <si>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</si>
  <si>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</si>
  <si>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</si>
  <si>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</si>
  <si>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</si>
  <si>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</si>
  <si>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</si>
  <si>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</si>
  <si>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</si>
  <si>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</si>
  <si>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</si>
  <si>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</si>
  <si>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</si>
  <si>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</si>
  <si>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</si>
  <si>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</si>
  <si>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</si>
  <si>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</si>
  <si>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</si>
  <si>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</si>
  <si>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</si>
  <si>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</si>
  <si>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</si>
  <si>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</si>
  <si>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</si>
  <si>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</si>
  <si>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</si>
  <si>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</si>
  <si>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</si>
  <si>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</si>
  <si>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</si>
  <si>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</si>
  <si>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</si>
  <si>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</si>
  <si>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</si>
  <si>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</si>
  <si>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</si>
  <si>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</si>
  <si>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</si>
  <si>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</si>
  <si>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</si>
  <si>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</si>
  <si>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</si>
  <si>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</si>
  <si>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</si>
  <si>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</si>
  <si>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</si>
  <si>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</si>
  <si>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</si>
  <si>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</si>
  <si>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</si>
  <si>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</si>
  <si>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</si>
  <si>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</si>
  <si>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</si>
  <si>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</si>
  <si>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</si>
  <si>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</si>
  <si>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</si>
  <si>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</si>
  <si>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</si>
  <si>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</si>
  <si>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</si>
  <si>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</si>
  <si>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</si>
  <si>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</si>
  <si>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</si>
  <si>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</si>
  <si>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</si>
  <si>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</si>
  <si>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</si>
  <si>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</si>
  <si>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</si>
  <si>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</si>
  <si>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</si>
  <si>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</si>
  <si>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</si>
  <si>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</si>
  <si>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</si>
  <si>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</si>
  <si>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</si>
  <si>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</si>
  <si>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</si>
  <si>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</si>
  <si>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</si>
  <si>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</si>
  <si>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</si>
  <si>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</si>
  <si>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</si>
  <si>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</si>
  <si>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</si>
  <si>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</si>
  <si>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</si>
  <si>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</si>
  <si>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</si>
  <si>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</si>
  <si>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</si>
  <si>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</si>
  <si>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</si>
  <si>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</si>
  <si>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</si>
  <si>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</si>
  <si>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</si>
  <si>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</si>
  <si>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</si>
  <si>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</si>
  <si>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</si>
  <si>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</si>
  <si>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</si>
  <si>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</si>
  <si>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</si>
  <si>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</si>
  <si>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</si>
  <si>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</si>
  <si>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</si>
  <si>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</si>
  <si>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</si>
  <si>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</si>
  <si>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</si>
  <si>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</si>
  <si>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</si>
  <si>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</si>
  <si>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</si>
  <si>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</si>
  <si>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</si>
  <si>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</si>
  <si>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</si>
  <si>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</si>
  <si>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</si>
  <si>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</si>
  <si>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</si>
  <si>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</si>
  <si>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</si>
  <si>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</si>
  <si>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</si>
  <si>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</si>
  <si>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</si>
  <si>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</si>
  <si>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</si>
  <si>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</si>
  <si>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</si>
  <si>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</si>
  <si>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</si>
  <si>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</si>
  <si>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</si>
  <si>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</si>
  <si>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</si>
  <si>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</si>
  <si>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</si>
  <si>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</si>
  <si>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</si>
  <si>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</si>
  <si>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</si>
  <si>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</si>
  <si>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</si>
  <si>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</si>
  <si>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</si>
  <si>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</si>
  <si>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-</t>
    <phoneticPr fontId="3" type="noConversion"/>
  </si>
  <si>
    <t>SE</t>
    <phoneticPr fontId="3" type="noConversion"/>
  </si>
  <si>
    <t>KSP</t>
    <phoneticPr fontId="3" type="noConversion"/>
  </si>
  <si>
    <t>ESE</t>
    <phoneticPr fontId="3" type="noConversion"/>
  </si>
  <si>
    <t>21s/23k 29s/21k</t>
    <phoneticPr fontId="3" type="noConversion"/>
  </si>
  <si>
    <t>15s/27k 19s/22k 26s/21k</t>
    <phoneticPr fontId="3" type="noConversion"/>
  </si>
  <si>
    <t>HA limit으로 TMT script #8 건너 뜀</t>
    <phoneticPr fontId="3" type="noConversion"/>
  </si>
  <si>
    <t>M_010455-010456:T</t>
    <phoneticPr fontId="3" type="noConversion"/>
  </si>
  <si>
    <t>E_101459</t>
    <phoneticPr fontId="3" type="noConversion"/>
  </si>
  <si>
    <t>E_101459 노출 중 Gmon이 갑자기 종료됨/ Gmon 재실행 후 정상화 됨</t>
    <phoneticPr fontId="3" type="noConversion"/>
  </si>
  <si>
    <t>M_010480:N</t>
    <phoneticPr fontId="3" type="noConversion"/>
  </si>
  <si>
    <t>M_010480:N MEF 오류메세지가 떳으나 해당 영상만 깨져서 나오고 IC N 정상작동 함/ 재관측 함</t>
    <phoneticPr fontId="3" type="noConversion"/>
  </si>
  <si>
    <t>[13:20]BLG 관측 시 맞바람(SE/ESE)과 강풍( Avg 6 ~11m/s)영향 있음</t>
    <phoneticPr fontId="3" type="noConversion"/>
  </si>
  <si>
    <t>관측 대기 중에 돔 바닥에 물방울 떨어진 흔적이 있어서 망원경을 서비스 포지션에 위치하고 확인 함:</t>
    <phoneticPr fontId="3" type="noConversion"/>
  </si>
  <si>
    <t>DS9(영상확인) 2회꺼짐</t>
    <phoneticPr fontId="3" type="noConversion"/>
  </si>
  <si>
    <t>주경에 물떨어진 흔적 없으나 카메라 렌즈에 주변에 고인 물자국과 렌즈에 습기 확인(사진 첨부)/ 관측 대기하는 동안 물기 제거 후 Stow 함</t>
    <phoneticPr fontId="3" type="noConversion"/>
  </si>
  <si>
    <t>[15:34] 강풍 및 높은 습도(vaisala 83%/ topring 87%/ 외벽 물기)로 인한 관측 대기 후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</si>
</sst>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45762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65.977742448330673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0.37777777777777777</v>
      </c>
      <c r="D9" s="8">
        <v>2</v>
      </c>
      <c r="E9" s="8">
        <v>13</v>
      </c>
      <c r="F9" s="8">
        <v>66.7</v>
      </c>
      <c r="G9" s="36" t="s">
        <v>186</v>
      </c>
      <c r="H9" s="8">
        <v>5.5</v>
      </c>
      <c r="I9" s="36">
        <v>93.2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2.7</v>
      </c>
      <c r="E10" s="8">
        <v>9.4</v>
      </c>
      <c r="F10" s="8">
        <v>77.2</v>
      </c>
      <c r="G10" s="36" t="s">
        <v>188</v>
      </c>
      <c r="H10" s="8">
        <v>6.6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0.79583333333333328</v>
      </c>
      <c r="D11" s="15" t="s">
        <v>185</v>
      </c>
      <c r="E11" s="15">
        <v>8.6999999999999993</v>
      </c>
      <c r="F11" s="15">
        <v>82.1</v>
      </c>
      <c r="G11" s="36" t="s">
        <v>186</v>
      </c>
      <c r="H11" s="15">
        <v>4.4000000000000004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24.418055555555558</v>
      </c>
      <c r="D12" s="19">
        <f>AVERAGE(D9:D11)</f>
        <v>2.35</v>
      </c>
      <c r="E12" s="19">
        <f>AVERAGE(E9:E11)</f>
        <v>10.366666666666665</v>
      </c>
      <c r="F12" s="20">
        <f>AVERAGE(F9:F11)</f>
        <v>75.333333333333329</v>
      </c>
      <c r="G12" s="21"/>
      <c r="H12" s="22">
        <f>AVERAGE(H9:H11)</f>
        <v>5.5</v>
      </c>
      <c r="I12" s="23"/>
      <c r="J12" s="24">
        <f>AVERAGE(J9:J11)</f>
        <v>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187</v>
      </c>
      <c r="G16" s="113" t="s">
        <v>183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0.3263888888888889</v>
      </c>
      <c r="D17" s="28">
        <v>0.32708333333333334</v>
      </c>
      <c r="E17" s="28">
        <v>0.35972222222222222</v>
      </c>
      <c r="F17" s="28">
        <v>0.37708333333333333</v>
      </c>
      <c r="G17" s="28">
        <v>0.55694444444444446</v>
      </c>
      <c r="H17" s="28">
        <v>0.81874999999999998</v>
      </c>
      <c r="I17" s="28"/>
      <c r="J17" s="28"/>
      <c r="K17" s="28"/>
      <c r="L17" s="28"/>
      <c r="M17" s="28"/>
      <c r="N17" s="28"/>
      <c r="O17" s="28"/>
      <c r="P17" s="28">
        <v>0.82222222222222219</v>
      </c>
    </row>
    <row r="18" spans="2:16" ht="14.1" customHeight="1" x14ac:dyDescent="0.35">
      <c r="B18" s="35" t="s">
        <v>42</v>
      </c>
      <c r="C18" s="27">
        <v>10366</v>
      </c>
      <c r="D18" s="27">
        <v>10367</v>
      </c>
      <c r="E18" s="27">
        <v>10390</v>
      </c>
      <c r="F18" s="27">
        <v>10400</v>
      </c>
      <c r="G18" s="27">
        <v>10510</v>
      </c>
      <c r="H18" s="27">
        <v>10567</v>
      </c>
      <c r="I18" s="27"/>
      <c r="J18" s="27"/>
      <c r="K18" s="27"/>
      <c r="L18" s="27"/>
      <c r="M18" s="27"/>
      <c r="N18" s="27"/>
      <c r="O18" s="27"/>
      <c r="P18" s="114">
        <v>10572</v>
      </c>
    </row>
    <row r="19" spans="2:16" ht="14.1" customHeight="1" thickBot="1" x14ac:dyDescent="0.4">
      <c r="B19" s="13" t="s">
        <v>43</v>
      </c>
      <c r="C19" s="29"/>
      <c r="D19" s="27">
        <v>10379</v>
      </c>
      <c r="E19" s="30">
        <v>10399</v>
      </c>
      <c r="F19" s="30">
        <v>10509</v>
      </c>
      <c r="G19" s="30">
        <v>10566</v>
      </c>
      <c r="H19" s="30">
        <v>10571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10</v>
      </c>
      <c r="F20" s="33">
        <f>IF(ISNUMBER(F18),F19-F18+1,"")</f>
        <v>110</v>
      </c>
      <c r="G20" s="33">
        <f>IF(ISNUMBER(G18),G19-G18+1,"")</f>
        <v>57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>
        <v>0.33888888888888891</v>
      </c>
      <c r="D24" s="102">
        <v>0.34097222222222223</v>
      </c>
      <c r="E24" s="109" t="s">
        <v>177</v>
      </c>
      <c r="F24" s="153" t="s">
        <v>190</v>
      </c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>
        <v>0.34305555555555556</v>
      </c>
      <c r="D26" s="102">
        <v>0.34375</v>
      </c>
      <c r="E26" s="109" t="s">
        <v>164</v>
      </c>
      <c r="F26" s="153" t="s">
        <v>189</v>
      </c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0.24097222222222223</v>
      </c>
      <c r="D30" s="43">
        <v>0.1763888888888889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0.41736111111111113</v>
      </c>
    </row>
    <row r="31" spans="2:16" ht="14.1" customHeight="1" x14ac:dyDescent="0.35">
      <c r="B31" s="37" t="s">
        <v>169</v>
      </c>
      <c r="C31" s="47">
        <v>0.24097222222222223</v>
      </c>
      <c r="D31" s="7">
        <v>0.17986111111111111</v>
      </c>
      <c r="E31" s="7"/>
      <c r="F31" s="7"/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0.43680555555555556</v>
      </c>
    </row>
    <row r="32" spans="2:16" ht="14.1" customHeight="1" x14ac:dyDescent="0.35">
      <c r="B32" s="37" t="s">
        <v>65</v>
      </c>
      <c r="C32" s="49">
        <v>0.14861111111111111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0.14861111111111111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9.2361111111111116E-2</v>
      </c>
      <c r="D34" s="106">
        <f t="shared" ref="D34:P34" si="1">D31-D32-D33</f>
        <v>0.17986111111111111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1.5972222222222221E-2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0.28819444444444442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192</v>
      </c>
      <c r="D36" s="144"/>
      <c r="E36" s="143" t="s">
        <v>193</v>
      </c>
      <c r="F36" s="144"/>
      <c r="G36" s="143" t="s">
        <v>195</v>
      </c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 t="s">
        <v>201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541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-159.4</v>
      </c>
      <c r="D72" s="60">
        <v>-163.30000000000001</v>
      </c>
      <c r="E72" s="96" t="s">
        <v>118</v>
      </c>
      <c r="F72" s="60">
        <v>20.9</v>
      </c>
      <c r="G72" s="60">
        <v>19.2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-153.9</v>
      </c>
      <c r="D73" s="60">
        <v>-159</v>
      </c>
      <c r="E73" s="98" t="s">
        <v>122</v>
      </c>
      <c r="F73" s="60">
        <v>38.9</v>
      </c>
      <c r="G73" s="60">
        <v>38.799999999999997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-197.6</v>
      </c>
      <c r="D74" s="60">
        <v>-212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-115.3</v>
      </c>
      <c r="D75" s="60">
        <v>-130.19999999999999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32.700000000000003</v>
      </c>
      <c r="D76" s="60">
        <v>29.7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29.7</v>
      </c>
      <c r="D77" s="60">
        <v>27.4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25.1</v>
      </c>
      <c r="D78" s="60">
        <v>22.8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23.6</v>
      </c>
      <c r="D79" s="60">
        <v>21.3</v>
      </c>
      <c r="E79" s="96" t="s">
        <v>152</v>
      </c>
      <c r="F79" s="60">
        <v>15.7</v>
      </c>
      <c r="G79" s="60">
        <v>11.4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9.55E-6</v>
      </c>
      <c r="D80" s="115">
        <v>5.2299999999999999E-6</v>
      </c>
      <c r="E80" s="98" t="s">
        <v>157</v>
      </c>
      <c r="F80" s="60">
        <v>63.9</v>
      </c>
      <c r="G80" s="60">
        <v>77.3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 t="s">
        <v>198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 t="s">
        <v>200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2025-04-15T20:01:16Z</dcterms:modified>
</cp:coreProperties>
</file>