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BF990135-DC1A-47AF-B4CF-D5AE4666DA80}" xr6:coauthVersionLast="47" xr6:coauthVersionMax="47" xr10:uidLastSave="{00000000-0000-0000-0000-000000000000}"/>
  <bookViews>
    <workbookView xWindow="24936" yWindow="12456" windowWidth="1788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<sst xmlns="http://schemas.openxmlformats.org/spreadsheetml/2006/main" count="214" uniqueCount="201">
  <si>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</si>
  <si>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</si>
  <si>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</si>
  <si>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</si>
  <si>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</si>
  <si>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</si>
  <si>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</si>
  <si>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</si>
  <si>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</si>
  <si>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</si>
  <si>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</si>
  <si>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</si>
  <si>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</si>
  <si>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</si>
  <si>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</si>
  <si>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</si>
  <si>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</si>
  <si>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</si>
  <si>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</si>
  <si>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</si>
  <si>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</si>
  <si>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</si>
  <si>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</si>
  <si>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</si>
  <si>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</si>
  <si>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</si>
  <si>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</si>
  <si>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</si>
  <si>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</si>
  <si>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</si>
  <si>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</si>
  <si>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</si>
  <si>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</si>
  <si>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</si>
  <si>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</si>
  <si>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</si>
  <si>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</si>
  <si>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</si>
  <si>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</si>
  <si>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</si>
  <si>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</si>
  <si>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</si>
  <si>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</si>
  <si>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</si>
  <si>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</si>
  <si>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</si>
  <si>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</si>
  <si>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</si>
  <si>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</si>
  <si>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</si>
  <si>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</si>
  <si>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</si>
  <si>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</si>
  <si>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</si>
  <si>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</si>
  <si>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</si>
  <si>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</si>
  <si>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</si>
  <si>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</si>
  <si>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</si>
  <si>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</si>
  <si>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</si>
  <si>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</si>
  <si>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</si>
  <si>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</si>
  <si>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</si>
  <si>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</si>
  <si>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</si>
  <si>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</si>
  <si>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</si>
  <si>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</si>
  <si>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</si>
  <si>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</si>
  <si>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</si>
  <si>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</si>
  <si>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</si>
  <si>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</si>
  <si>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</si>
  <si>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</si>
  <si>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</si>
  <si>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</si>
  <si>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</si>
  <si>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</si>
  <si>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</si>
  <si>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</si>
  <si>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</si>
  <si>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</si>
  <si>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</si>
  <si>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</si>
  <si>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</si>
  <si>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</si>
  <si>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</si>
  <si>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</si>
  <si>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</si>
  <si>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</si>
  <si>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</si>
  <si>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</si>
  <si>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</si>
  <si>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</si>
  <si>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</si>
  <si>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</si>
  <si>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</si>
  <si>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</si>
  <si>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</si>
  <si>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</si>
  <si>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</si>
  <si>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</si>
  <si>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</si>
  <si>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</si>
  <si>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</si>
  <si>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</si>
  <si>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</si>
  <si>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</si>
  <si>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</si>
  <si>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</si>
  <si>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</si>
  <si>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</si>
  <si>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</si>
  <si>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</si>
  <si>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</si>
  <si>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</si>
  <si>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</si>
  <si>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</si>
  <si>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</si>
  <si>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</si>
  <si>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</si>
  <si>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</si>
  <si>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</si>
  <si>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</si>
  <si>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</si>
  <si>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</si>
  <si>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</si>
  <si>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</si>
  <si>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</si>
  <si>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</si>
  <si>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</si>
  <si>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</si>
  <si>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</si>
  <si>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</si>
  <si>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</si>
  <si>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</si>
  <si>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</si>
  <si>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</si>
  <si>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</si>
  <si>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</si>
  <si>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</si>
  <si>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</si>
  <si>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</si>
  <si>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</si>
  <si>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</si>
  <si>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</si>
  <si>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</si>
  <si>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</si>
  <si>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</si>
  <si>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</si>
  <si>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</si>
  <si>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</si>
  <si>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</si>
  <si>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</si>
  <si>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</si>
  <si>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</si>
  <si>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</si>
  <si>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</si>
  <si>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</si>
  <si>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</si>
  <si>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</si>
  <si>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</si>
  <si>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</si>
  <si>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</si>
  <si>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</si>
  <si>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</si>
  <si>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</si>
  <si>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</si>
  <si>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</si>
  <si>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</si>
  <si>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</si>
  <si>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</si>
  <si>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</si>
  <si>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</si>
  <si>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</si>
  <si>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</si>
  <si>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</si>
  <si>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TMT</t>
    <phoneticPr fontId="3" type="noConversion"/>
  </si>
  <si>
    <t>BLG</t>
    <phoneticPr fontId="3" type="noConversion"/>
  </si>
  <si>
    <t>돔셔터 소음으로 인한 방풍막 연결 해제</t>
    <phoneticPr fontId="3" type="noConversion"/>
  </si>
  <si>
    <t>ENG-KSP</t>
    <phoneticPr fontId="3" type="noConversion"/>
  </si>
  <si>
    <t>ENG-KSPT</t>
    <phoneticPr fontId="3" type="noConversion"/>
  </si>
  <si>
    <t>10s/28k 15s/25k</t>
    <phoneticPr fontId="3" type="noConversion"/>
  </si>
  <si>
    <t>14s/27k 17s/22k</t>
    <phoneticPr fontId="3" type="noConversion"/>
  </si>
  <si>
    <t xml:space="preserve"> 장비실(온도 44도)은 10여분간 문을 열어 열기를 빼고 에어컨을 재가동 함/ FSA는 습도가 28%까지 오르다가 UT11시 이후 내려가기 시작 함</t>
    <phoneticPr fontId="3" type="noConversion"/>
  </si>
  <si>
    <t>[관측 전] 창고 분전반 스위치가 꺼져있어서 장비실 에어컨과 냉동건조기가 작동 안함/ 스위치를 다시 켠 후 정상화 됨: 열기로 인해 오른 PT30 압력내려감/</t>
    <phoneticPr fontId="3" type="noConversion"/>
  </si>
  <si>
    <t>T_007643 elevation limit으로 망원겨이 멈추면서 별이 흐름/ 동일한 위치의 ZN2525-2(I) 건너 뜀</t>
    <phoneticPr fontId="3" type="noConversion"/>
  </si>
  <si>
    <t>T_007678</t>
    <phoneticPr fontId="3" type="noConversion"/>
  </si>
  <si>
    <t>T_007678 TCS와 연결이 끊기면서 별이 흐름/ 수동으로 망원경(HA -04:02:01/ ALT 38.9/ AZ 73.3)을 세우고 Motor와 EIB 재실행 후 정상화 됨</t>
    <phoneticPr fontId="3" type="noConversion"/>
  </si>
  <si>
    <t>T_007643</t>
    <phoneticPr fontId="3" type="noConversion"/>
  </si>
  <si>
    <t>14s/25k 9s/24k</t>
    <phoneticPr fontId="3" type="noConversion"/>
  </si>
  <si>
    <t>12s/27k</t>
    <phoneticPr fontId="3" type="noConversion"/>
  </si>
  <si>
    <t>E</t>
    <phoneticPr fontId="3" type="noConversion"/>
  </si>
  <si>
    <t>SE</t>
    <phoneticPr fontId="3" type="noConversion"/>
  </si>
  <si>
    <t>NE</t>
    <phoneticPr fontId="3" type="noConversion"/>
  </si>
  <si>
    <t>DS9(영상확인) 3회 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</si>
</sst>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45752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0.38541666666666669</v>
      </c>
      <c r="D9" s="8">
        <v>2.5</v>
      </c>
      <c r="E9" s="8">
        <v>12.6</v>
      </c>
      <c r="F9" s="8">
        <v>44.2</v>
      </c>
      <c r="G9" s="36" t="s">
        <v>197</v>
      </c>
      <c r="H9" s="8">
        <v>0.5</v>
      </c>
      <c r="I9" s="36">
        <v>48.5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2.8</v>
      </c>
      <c r="E10" s="8">
        <v>10.9</v>
      </c>
      <c r="F10" s="8">
        <v>47.1</v>
      </c>
      <c r="G10" s="36" t="s">
        <v>198</v>
      </c>
      <c r="H10" s="8">
        <v>3.9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0.79166666666666663</v>
      </c>
      <c r="D11" s="15">
        <v>1.1000000000000001</v>
      </c>
      <c r="E11" s="15">
        <v>11.7</v>
      </c>
      <c r="F11" s="15">
        <v>38.5</v>
      </c>
      <c r="G11" s="36" t="s">
        <v>199</v>
      </c>
      <c r="H11" s="15">
        <v>0.9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24.40625</v>
      </c>
      <c r="D12" s="19">
        <f>AVERAGE(D9:D11)</f>
        <v>2.1333333333333333</v>
      </c>
      <c r="E12" s="19">
        <f>AVERAGE(E9:E11)</f>
        <v>11.733333333333334</v>
      </c>
      <c r="F12" s="20">
        <f>AVERAGE(F9:F11)</f>
        <v>43.266666666666673</v>
      </c>
      <c r="G12" s="21"/>
      <c r="H12" s="22">
        <f>AVERAGE(H9:H11)</f>
        <v>1.7666666666666668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182</v>
      </c>
      <c r="F16" s="27" t="s">
        <v>185</v>
      </c>
      <c r="G16" s="113" t="s">
        <v>186</v>
      </c>
      <c r="H16" s="113" t="s">
        <v>183</v>
      </c>
      <c r="I16" s="27" t="s">
        <v>180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0.3347222222222222</v>
      </c>
      <c r="D17" s="28">
        <v>0.33611111111111114</v>
      </c>
      <c r="E17" s="28">
        <v>0.36666666666666664</v>
      </c>
      <c r="F17" s="28">
        <v>0.38680555555555557</v>
      </c>
      <c r="G17" s="28">
        <v>0.56458333333333333</v>
      </c>
      <c r="H17" s="28">
        <v>0.58472222222222225</v>
      </c>
      <c r="I17" s="28">
        <v>0.82152777777777775</v>
      </c>
      <c r="J17" s="28"/>
      <c r="K17" s="28"/>
      <c r="L17" s="28"/>
      <c r="M17" s="28"/>
      <c r="N17" s="28"/>
      <c r="O17" s="28"/>
      <c r="P17" s="28">
        <v>0.83402777777777781</v>
      </c>
    </row>
    <row r="18" spans="2:16" ht="14.1" customHeight="1" x14ac:dyDescent="0.35">
      <c r="B18" s="35" t="s">
        <v>42</v>
      </c>
      <c r="C18" s="27">
        <v>7504</v>
      </c>
      <c r="D18" s="27">
        <v>7505</v>
      </c>
      <c r="E18" s="27">
        <v>7525</v>
      </c>
      <c r="F18" s="27">
        <v>7537</v>
      </c>
      <c r="G18" s="27">
        <v>7649</v>
      </c>
      <c r="H18" s="27">
        <v>7658</v>
      </c>
      <c r="I18" s="27">
        <v>7800</v>
      </c>
      <c r="J18" s="27"/>
      <c r="K18" s="27"/>
      <c r="L18" s="27"/>
      <c r="M18" s="27"/>
      <c r="N18" s="27"/>
      <c r="O18" s="27"/>
      <c r="P18" s="114">
        <v>7812</v>
      </c>
    </row>
    <row r="19" spans="2:16" ht="14.1" customHeight="1" thickBot="1" x14ac:dyDescent="0.4">
      <c r="B19" s="13" t="s">
        <v>43</v>
      </c>
      <c r="C19" s="29"/>
      <c r="D19" s="27">
        <v>7516</v>
      </c>
      <c r="E19" s="30">
        <v>7536</v>
      </c>
      <c r="F19" s="30">
        <v>7648</v>
      </c>
      <c r="G19" s="30">
        <v>7657</v>
      </c>
      <c r="H19" s="30">
        <v>7799</v>
      </c>
      <c r="I19" s="30">
        <v>7811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12</v>
      </c>
      <c r="F20" s="33">
        <f>IF(ISNUMBER(F18),F19-F18+1,"")</f>
        <v>112</v>
      </c>
      <c r="G20" s="33">
        <f>IF(ISNUMBER(G18),G19-G18+1,"")</f>
        <v>9</v>
      </c>
      <c r="H20" s="33">
        <f>IF(ISNUMBER(H18),H19-H18+1,"")</f>
        <v>142</v>
      </c>
      <c r="I20" s="33">
        <f t="shared" ref="I20:O20" si="0">IF(ISNUMBER(I18),I19-I18+1,"")</f>
        <v>12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>
        <v>0.34305555555555556</v>
      </c>
      <c r="D23" s="112">
        <v>0.34513888888888888</v>
      </c>
      <c r="E23" s="36" t="s">
        <v>48</v>
      </c>
      <c r="F23" s="164" t="s">
        <v>188</v>
      </c>
      <c r="G23" s="164"/>
      <c r="H23" s="164"/>
      <c r="I23" s="164"/>
      <c r="J23" s="102">
        <v>0.82430555555555551</v>
      </c>
      <c r="K23" s="102">
        <v>0.82430555555555551</v>
      </c>
      <c r="L23" s="112" t="s">
        <v>164</v>
      </c>
      <c r="M23" s="164" t="s">
        <v>196</v>
      </c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>
        <v>0.35</v>
      </c>
      <c r="D25" s="112">
        <v>0.35208333333333336</v>
      </c>
      <c r="E25" s="109" t="s">
        <v>170</v>
      </c>
      <c r="F25" s="164" t="s">
        <v>187</v>
      </c>
      <c r="G25" s="164"/>
      <c r="H25" s="164"/>
      <c r="I25" s="164"/>
      <c r="J25" s="102">
        <v>0.82708333333333328</v>
      </c>
      <c r="K25" s="102">
        <v>0.82777777777777772</v>
      </c>
      <c r="L25" s="36" t="s">
        <v>49</v>
      </c>
      <c r="M25" s="164" t="s">
        <v>195</v>
      </c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0.20902777777777778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0.19652777777777777</v>
      </c>
      <c r="P30" s="46">
        <f>SUM(C30:J30,L30:N30)</f>
        <v>0.20902777777777778</v>
      </c>
    </row>
    <row r="31" spans="2:16" ht="14.1" customHeight="1" x14ac:dyDescent="0.35">
      <c r="B31" s="37" t="s">
        <v>169</v>
      </c>
      <c r="C31" s="47">
        <v>0.22708333333333333</v>
      </c>
      <c r="D31" s="7">
        <v>0.17777777777777778</v>
      </c>
      <c r="E31" s="7"/>
      <c r="F31" s="7"/>
      <c r="G31" s="7"/>
      <c r="H31" s="7"/>
      <c r="I31" s="7">
        <v>2.013888888888889E-2</v>
      </c>
      <c r="J31" s="7"/>
      <c r="K31" s="7">
        <v>1.8055555555555554E-2</v>
      </c>
      <c r="L31" s="7"/>
      <c r="M31" s="7"/>
      <c r="N31" s="7"/>
      <c r="O31" s="48"/>
      <c r="P31" s="46">
        <f>SUM(C31:N31)</f>
        <v>0.44305555555555554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0.22708333333333333</v>
      </c>
      <c r="D34" s="106">
        <f t="shared" ref="D34:P34" si="1">D31-D32-D33</f>
        <v>0.17777777777777778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2.013888888888889E-2</v>
      </c>
      <c r="J34" s="106">
        <f t="shared" si="1"/>
        <v>0</v>
      </c>
      <c r="K34" s="106">
        <f t="shared" si="1"/>
        <v>1.8055555555555554E-2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0.44305555555555554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194</v>
      </c>
      <c r="D36" s="155"/>
      <c r="E36" s="154" t="s">
        <v>192</v>
      </c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193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1159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-156.4</v>
      </c>
      <c r="D72" s="60">
        <v>-163.5</v>
      </c>
      <c r="E72" s="96" t="s">
        <v>118</v>
      </c>
      <c r="F72" s="60">
        <v>33.5</v>
      </c>
      <c r="G72" s="60">
        <v>18.600000000000001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-151.5</v>
      </c>
      <c r="D73" s="60">
        <v>-159.19999999999999</v>
      </c>
      <c r="E73" s="98" t="s">
        <v>122</v>
      </c>
      <c r="F73" s="60">
        <v>18.8</v>
      </c>
      <c r="G73" s="60">
        <v>28.5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-206.3</v>
      </c>
      <c r="D74" s="60">
        <v>-210.8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-119.5</v>
      </c>
      <c r="D75" s="60">
        <v>-130.5</v>
      </c>
      <c r="E75" s="98" t="s">
        <v>132</v>
      </c>
      <c r="F75" s="116">
        <v>50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40.700000000000003</v>
      </c>
      <c r="D76" s="60">
        <v>28.9</v>
      </c>
      <c r="E76" s="98" t="s">
        <v>137</v>
      </c>
      <c r="F76" s="116">
        <v>50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39.299999999999997</v>
      </c>
      <c r="D77" s="60">
        <v>26.7</v>
      </c>
      <c r="E77" s="98" t="s">
        <v>142</v>
      </c>
      <c r="F77" s="116">
        <v>300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34.9</v>
      </c>
      <c r="D78" s="60">
        <v>22.2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33.700000000000003</v>
      </c>
      <c r="D79" s="60">
        <v>20.7</v>
      </c>
      <c r="E79" s="96" t="s">
        <v>152</v>
      </c>
      <c r="F79" s="60">
        <v>16.8</v>
      </c>
      <c r="G79" s="60">
        <v>11.1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5.7699999999999998E-6</v>
      </c>
      <c r="D80" s="115">
        <v>4.7199999999999997E-6</v>
      </c>
      <c r="E80" s="98" t="s">
        <v>157</v>
      </c>
      <c r="F80" s="60">
        <v>44.9</v>
      </c>
      <c r="G80" s="60">
        <v>49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184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190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 t="s">
        <v>189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 t="s">
        <v>200</v>
      </c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2025-04-05T20:18:49Z</dcterms:modified>
</cp:coreProperties>
</file>