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61EC87DC-D657-47A4-833E-807A08223FA7}" xr6:coauthVersionLast="47" xr6:coauthVersionMax="47" xr10:uidLastSave="{00000000-0000-0000-0000-000000000000}"/>
  <bookViews>
    <workbookView xWindow="25692" yWindow="7380" windowWidth="1788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<sst xmlns="http://schemas.openxmlformats.org/spreadsheetml/2006/main" count="209" uniqueCount="195">
  <si>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</si>
  <si>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</si>
  <si>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</si>
  <si>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</si>
  <si>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</si>
  <si>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</si>
  <si>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</si>
  <si>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</si>
  <si>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</si>
  <si>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</si>
  <si>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</si>
  <si>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</si>
  <si>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</si>
  <si>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</si>
  <si>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</si>
  <si>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</si>
  <si>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</si>
  <si>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</si>
  <si>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</si>
  <si>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</si>
  <si>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</si>
  <si>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</si>
  <si>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</si>
  <si>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</si>
  <si>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</si>
  <si>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</si>
  <si>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</si>
  <si>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</si>
  <si>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</si>
  <si>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</si>
  <si>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</si>
  <si>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</si>
  <si>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</si>
  <si>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</si>
  <si>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</si>
  <si>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</si>
  <si>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</si>
  <si>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</si>
  <si>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</si>
  <si>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</si>
  <si>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</si>
  <si>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</si>
  <si>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</si>
  <si>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</si>
  <si>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</si>
  <si>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</si>
  <si>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</si>
  <si>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</si>
  <si>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</si>
  <si>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</si>
  <si>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</si>
  <si>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</si>
  <si>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</si>
  <si>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</si>
  <si>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</si>
  <si>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</si>
  <si>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</si>
  <si>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</si>
  <si>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</si>
  <si>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</si>
  <si>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</si>
  <si>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</si>
  <si>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</si>
  <si>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</si>
  <si>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</si>
  <si>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</si>
  <si>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</si>
  <si>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</si>
  <si>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</si>
  <si>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</si>
  <si>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</si>
  <si>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</si>
  <si>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</si>
  <si>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</si>
  <si>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</si>
  <si>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</si>
  <si>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</si>
  <si>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</si>
  <si>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</si>
  <si>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</si>
  <si>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</si>
  <si>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</si>
  <si>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</si>
  <si>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</si>
  <si>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</si>
  <si>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</si>
  <si>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</si>
  <si>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</si>
  <si>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</si>
  <si>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</si>
  <si>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</si>
  <si>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</si>
  <si>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</si>
  <si>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</si>
  <si>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</si>
  <si>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</si>
  <si>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</si>
  <si>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</si>
  <si>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</si>
  <si>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</si>
  <si>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</si>
  <si>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</si>
  <si>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</si>
  <si>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</si>
  <si>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</si>
  <si>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</si>
  <si>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</si>
  <si>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</si>
  <si>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</si>
  <si>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</si>
  <si>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</si>
  <si>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</si>
  <si>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</si>
  <si>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</si>
  <si>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</si>
  <si>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</si>
  <si>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</si>
  <si>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</si>
  <si>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</si>
  <si>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</si>
  <si>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</si>
  <si>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</si>
  <si>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</si>
  <si>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</si>
  <si>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</si>
  <si>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</si>
  <si>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</si>
  <si>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</si>
  <si>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</si>
  <si>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</si>
  <si>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</si>
  <si>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</si>
  <si>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</si>
  <si>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</si>
  <si>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</si>
  <si>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</si>
  <si>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</si>
  <si>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</si>
  <si>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</si>
  <si>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</si>
  <si>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</si>
  <si>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</si>
  <si>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</si>
  <si>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</si>
  <si>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</si>
  <si>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</si>
  <si>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</si>
  <si>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</si>
  <si>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</si>
  <si>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</si>
  <si>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</si>
  <si>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</si>
  <si>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</si>
  <si>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</si>
  <si>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</si>
  <si>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</si>
  <si>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</si>
  <si>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</si>
  <si>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</si>
  <si>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</si>
  <si>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</si>
  <si>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</si>
  <si>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</si>
  <si>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</si>
  <si>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</si>
  <si>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</si>
  <si>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</si>
  <si>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</si>
  <si>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</si>
  <si>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</si>
  <si>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</si>
  <si>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</si>
  <si>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</si>
  <si>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</si>
  <si>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</si>
  <si>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</si>
  <si>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</si>
  <si>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</si>
  <si>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</si>
  <si>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</si>
  <si>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</si>
  <si>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</si>
  <si>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</si>
  <si>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M_006829:K/M/T/N</t>
    <phoneticPr fontId="3" type="noConversion"/>
  </si>
  <si>
    <t>DEEPS</t>
    <phoneticPr fontId="3" type="noConversion"/>
  </si>
  <si>
    <t>DEEPS-KSPT</t>
    <phoneticPr fontId="3" type="noConversion"/>
  </si>
  <si>
    <t>BLG</t>
    <phoneticPr fontId="3" type="noConversion"/>
  </si>
  <si>
    <t>SE</t>
    <phoneticPr fontId="3" type="noConversion"/>
  </si>
  <si>
    <t>ESE</t>
    <phoneticPr fontId="3" type="noConversion"/>
  </si>
  <si>
    <t>-</t>
    <phoneticPr fontId="3" type="noConversion"/>
  </si>
  <si>
    <t>28s/21k 23s/26k</t>
    <phoneticPr fontId="3" type="noConversion"/>
  </si>
  <si>
    <t>15s/24k 10s/23k 6s/20k</t>
    <phoneticPr fontId="3" type="noConversion"/>
  </si>
  <si>
    <t>M_006829:K/M/T/N  IC S 크래쉬 발생 / destory 후 재실행 뒤에 정상화 됨</t>
    <phoneticPr fontId="3" type="noConversion"/>
  </si>
  <si>
    <t>[08:20] 높은 습도 (vaisala 88% / 2.3m 95%)으로 인한 관측 중지 / [11:00] 관측재개 / 오후 flat 건너뜀</t>
    <phoneticPr fontId="3" type="noConversion"/>
  </si>
  <si>
    <t>돔 셔터 열고 닫을 때 Upper Shutter 하단부분에서 지속적인 소음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</si>
</sst>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45749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81.049069373942473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0.38819444444444445</v>
      </c>
      <c r="D9" s="8" t="s">
        <v>189</v>
      </c>
      <c r="E9" s="8">
        <v>12.6</v>
      </c>
      <c r="F9" s="8">
        <v>89.1</v>
      </c>
      <c r="G9" s="36" t="s">
        <v>187</v>
      </c>
      <c r="H9" s="8">
        <v>0.8</v>
      </c>
      <c r="I9" s="36">
        <v>19.100000000000001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14.5</v>
      </c>
      <c r="F10" s="8">
        <v>55.3</v>
      </c>
      <c r="G10" s="36" t="s">
        <v>188</v>
      </c>
      <c r="H10" s="8">
        <v>4.2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0.79027777777777775</v>
      </c>
      <c r="D11" s="15">
        <v>2.2999999999999998</v>
      </c>
      <c r="E11" s="15">
        <v>13</v>
      </c>
      <c r="F11" s="15">
        <v>58.8</v>
      </c>
      <c r="G11" s="36" t="s">
        <v>187</v>
      </c>
      <c r="H11" s="15">
        <v>2.9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24.402083333333334</v>
      </c>
      <c r="D12" s="19">
        <f>AVERAGE(D9:D11)</f>
        <v>2.0499999999999998</v>
      </c>
      <c r="E12" s="19">
        <f>AVERAGE(E9:E11)</f>
        <v>13.366666666666667</v>
      </c>
      <c r="F12" s="20">
        <f>AVERAGE(F9:F11)</f>
        <v>67.733333333333334</v>
      </c>
      <c r="G12" s="21"/>
      <c r="H12" s="22">
        <f>AVERAGE(H9:H11)</f>
        <v>2.6333333333333333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184</v>
      </c>
      <c r="F16" s="27" t="s">
        <v>185</v>
      </c>
      <c r="G16" s="113" t="s">
        <v>186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0.34513888888888888</v>
      </c>
      <c r="D17" s="28">
        <v>0.34652777777777777</v>
      </c>
      <c r="E17" s="28">
        <v>0.46250000000000002</v>
      </c>
      <c r="F17" s="28">
        <v>0.5708333333333333</v>
      </c>
      <c r="G17" s="28">
        <v>0.59236111111111112</v>
      </c>
      <c r="H17" s="28">
        <v>0.81944444444444442</v>
      </c>
      <c r="I17" s="28"/>
      <c r="J17" s="28"/>
      <c r="K17" s="28"/>
      <c r="L17" s="28"/>
      <c r="M17" s="28"/>
      <c r="N17" s="28"/>
      <c r="O17" s="28"/>
      <c r="P17" s="28">
        <v>0.83263888888888893</v>
      </c>
    </row>
    <row r="18" spans="2:16" ht="14.1" customHeight="1" x14ac:dyDescent="0.35">
      <c r="B18" s="35" t="s">
        <v>42</v>
      </c>
      <c r="C18" s="27">
        <v>6767</v>
      </c>
      <c r="D18" s="27">
        <v>6768</v>
      </c>
      <c r="E18" s="27">
        <v>6773</v>
      </c>
      <c r="F18" s="27">
        <v>6817</v>
      </c>
      <c r="G18" s="27">
        <v>6826</v>
      </c>
      <c r="H18" s="27">
        <v>6966</v>
      </c>
      <c r="I18" s="27"/>
      <c r="J18" s="27"/>
      <c r="K18" s="27"/>
      <c r="L18" s="27"/>
      <c r="M18" s="27"/>
      <c r="N18" s="27"/>
      <c r="O18" s="27"/>
      <c r="P18" s="114">
        <v>6979</v>
      </c>
    </row>
    <row r="19" spans="2:16" ht="14.1" customHeight="1" thickBot="1" x14ac:dyDescent="0.4">
      <c r="B19" s="13" t="s">
        <v>43</v>
      </c>
      <c r="C19" s="29"/>
      <c r="D19" s="27">
        <v>6772</v>
      </c>
      <c r="E19" s="30">
        <v>6816</v>
      </c>
      <c r="F19" s="30">
        <v>6825</v>
      </c>
      <c r="G19" s="30">
        <v>6965</v>
      </c>
      <c r="H19" s="30">
        <v>6978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44</v>
      </c>
      <c r="F20" s="33">
        <f>IF(ISNUMBER(F18),F19-F18+1,"")</f>
        <v>9</v>
      </c>
      <c r="G20" s="33">
        <f>IF(ISNUMBER(G18),G19-G18+1,"")</f>
        <v>140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>
        <v>0.82222222222222219</v>
      </c>
      <c r="K23" s="102">
        <v>0.82361111111111107</v>
      </c>
      <c r="L23" s="112" t="s">
        <v>164</v>
      </c>
      <c r="M23" s="153" t="s">
        <v>190</v>
      </c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>
        <v>0.8256944444444444</v>
      </c>
      <c r="K25" s="102">
        <v>0.82777777777777772</v>
      </c>
      <c r="L25" s="36" t="s">
        <v>49</v>
      </c>
      <c r="M25" s="153" t="s">
        <v>191</v>
      </c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</v>
      </c>
      <c r="D30" s="43"/>
      <c r="E30" s="43"/>
      <c r="F30" s="43"/>
      <c r="G30" s="43">
        <v>0.2013888888888889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0.40138888888888891</v>
      </c>
    </row>
    <row r="31" spans="2:16" ht="14.1" customHeight="1" x14ac:dyDescent="0.35">
      <c r="B31" s="37" t="s">
        <v>169</v>
      </c>
      <c r="C31" s="47">
        <v>0.2</v>
      </c>
      <c r="D31" s="7"/>
      <c r="E31" s="7"/>
      <c r="F31" s="7"/>
      <c r="G31" s="7">
        <v>0.18888888888888888</v>
      </c>
      <c r="H31" s="7"/>
      <c r="I31" s="7">
        <v>2.1527777777777778E-2</v>
      </c>
      <c r="J31" s="7"/>
      <c r="K31" s="7"/>
      <c r="L31" s="7"/>
      <c r="M31" s="7"/>
      <c r="N31" s="7"/>
      <c r="O31" s="48"/>
      <c r="P31" s="46">
        <f>SUM(C31:N31)</f>
        <v>0.41041666666666665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>
        <v>7.7777777777777779E-2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7.7777777777777779E-2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0.1111111111111111</v>
      </c>
      <c r="H34" s="106">
        <f t="shared" si="1"/>
        <v>0</v>
      </c>
      <c r="I34" s="106">
        <f t="shared" si="1"/>
        <v>2.1527777777777778E-2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0.33263888888888887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183</v>
      </c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/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-161.31700000000001</v>
      </c>
      <c r="D72" s="60">
        <v>-162.262</v>
      </c>
      <c r="E72" s="96" t="s">
        <v>118</v>
      </c>
      <c r="F72" s="60">
        <v>22.2</v>
      </c>
      <c r="G72" s="60">
        <v>20.56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-156.60300000000001</v>
      </c>
      <c r="D73" s="60">
        <v>-157.76599999999999</v>
      </c>
      <c r="E73" s="98" t="s">
        <v>122</v>
      </c>
      <c r="F73" s="60">
        <v>39.78</v>
      </c>
      <c r="G73" s="60">
        <v>36.43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-209.66</v>
      </c>
      <c r="D74" s="60">
        <v>-210.67099999999999</v>
      </c>
      <c r="E74" s="98" t="s">
        <v>127</v>
      </c>
      <c r="F74" s="116">
        <v>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-126.14700000000001</v>
      </c>
      <c r="D75" s="60">
        <v>-127.56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32.590000000000003</v>
      </c>
      <c r="D76" s="60">
        <v>30.777000000000001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30.338999999999999</v>
      </c>
      <c r="D77" s="60">
        <v>28.591000000000001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25.86</v>
      </c>
      <c r="D78" s="60">
        <v>24.053999999999998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24.393999999999998</v>
      </c>
      <c r="D79" s="60">
        <v>22.559000000000001</v>
      </c>
      <c r="E79" s="96" t="s">
        <v>152</v>
      </c>
      <c r="F79" s="60">
        <v>15.6</v>
      </c>
      <c r="G79" s="60">
        <v>14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4.4900000000000002E-6</v>
      </c>
      <c r="D80" s="115">
        <v>4.5000000000000001E-6</v>
      </c>
      <c r="E80" s="98" t="s">
        <v>157</v>
      </c>
      <c r="F80" s="60">
        <v>72.5</v>
      </c>
      <c r="G80" s="60">
        <v>64.2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182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2025-04-02T22:53:19Z</dcterms:modified>
</cp:coreProperties>
</file>