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FEA875B7-7AB2-4959-8B89-5D6B38B53A40}" xr6:coauthVersionLast="47" xr6:coauthVersionMax="47" xr10:uidLastSave="{00000000-0000-0000-0000-000000000000}"/>
  <bookViews>
    <workbookView xWindow="25932" yWindow="15852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<sst xmlns="http://schemas.openxmlformats.org/spreadsheetml/2006/main" count="214" uniqueCount="199">
  <si>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</si>
  <si>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</si>
  <si>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</si>
  <si>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</si>
  <si>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</si>
  <si>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</si>
  <si>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</si>
  <si>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</si>
  <si>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</si>
  <si>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</si>
  <si>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</si>
  <si>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</si>
  <si>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</si>
  <si>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</si>
  <si>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</si>
  <si>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</si>
  <si>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</si>
  <si>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</si>
  <si>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</si>
  <si>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</si>
  <si>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</si>
  <si>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</si>
  <si>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</si>
  <si>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</si>
  <si>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</si>
  <si>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</si>
  <si>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</si>
  <si>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</si>
  <si>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</si>
  <si>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</si>
  <si>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</si>
  <si>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</si>
  <si>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</si>
  <si>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</si>
  <si>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</si>
  <si>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</si>
  <si>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</si>
  <si>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</si>
  <si>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</si>
  <si>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</si>
  <si>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</si>
  <si>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</si>
  <si>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</si>
  <si>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</si>
  <si>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</si>
  <si>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</si>
  <si>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</si>
  <si>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</si>
  <si>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</si>
  <si>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</si>
  <si>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</si>
  <si>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</si>
  <si>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</si>
  <si>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</si>
  <si>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</si>
  <si>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</si>
  <si>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</si>
  <si>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</si>
  <si>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</si>
  <si>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</si>
  <si>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</si>
  <si>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</si>
  <si>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</si>
  <si>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</si>
  <si>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</si>
  <si>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</si>
  <si>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</si>
  <si>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</si>
  <si>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</si>
  <si>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</si>
  <si>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</si>
  <si>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</si>
  <si>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</si>
  <si>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</si>
  <si>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</si>
  <si>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</si>
  <si>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</si>
  <si>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</si>
  <si>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</si>
  <si>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</si>
  <si>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</si>
  <si>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</si>
  <si>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</si>
  <si>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</si>
  <si>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</si>
  <si>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</si>
  <si>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</si>
  <si>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</si>
  <si>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</si>
  <si>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</si>
  <si>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</si>
  <si>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</si>
  <si>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</si>
  <si>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</si>
  <si>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</si>
  <si>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</si>
  <si>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</si>
  <si>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</si>
  <si>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</si>
  <si>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</si>
  <si>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</si>
  <si>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</si>
  <si>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</si>
  <si>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</si>
  <si>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</si>
  <si>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</si>
  <si>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</si>
  <si>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</si>
  <si>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</si>
  <si>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</si>
  <si>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</si>
  <si>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</si>
  <si>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</si>
  <si>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</si>
  <si>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</si>
  <si>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</si>
  <si>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</si>
  <si>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</si>
  <si>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</si>
  <si>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</si>
  <si>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</si>
  <si>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</si>
  <si>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</si>
  <si>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</si>
  <si>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</si>
  <si>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</si>
  <si>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</si>
  <si>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</si>
  <si>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</si>
  <si>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</si>
  <si>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</si>
  <si>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</si>
  <si>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</si>
  <si>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</si>
  <si>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</si>
  <si>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</si>
  <si>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</si>
  <si>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</si>
  <si>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</si>
  <si>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</si>
  <si>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</si>
  <si>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</si>
  <si>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</si>
  <si>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</si>
  <si>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</si>
  <si>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</si>
  <si>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</si>
  <si>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</si>
  <si>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</si>
  <si>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</si>
  <si>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</si>
  <si>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</si>
  <si>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</si>
  <si>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</si>
  <si>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</si>
  <si>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</si>
  <si>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</si>
  <si>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</si>
  <si>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</si>
  <si>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</si>
  <si>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</si>
  <si>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</si>
  <si>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</si>
  <si>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</si>
  <si>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</si>
  <si>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</si>
  <si>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</si>
  <si>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</si>
  <si>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</si>
  <si>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</si>
  <si>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</si>
  <si>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</si>
  <si>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</si>
  <si>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</si>
  <si>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</si>
  <si>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</si>
  <si>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</si>
  <si>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</si>
  <si>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</si>
  <si>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</si>
  <si>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</si>
  <si>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</si>
  <si>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</si>
  <si>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TMT</t>
    <phoneticPr fontId="3" type="noConversion"/>
  </si>
  <si>
    <t>[08:25] 짙은 구름으로 인한 관측 중지 / [09:00] 관측 재개 / 오후 flat 건너뜀</t>
    <phoneticPr fontId="3" type="noConversion"/>
  </si>
  <si>
    <t>C_006590</t>
    <phoneticPr fontId="3" type="noConversion"/>
  </si>
  <si>
    <t>T_006618</t>
    <phoneticPr fontId="3" type="noConversion"/>
  </si>
  <si>
    <t>[11:10] 창고 UPS에서 지속적인 경고음이 들리고, KMTNet Control 화면이 Disconnect 됨 / 창고 UPS가 꺼진것으로 판단되어 재실행 후 정상화 됨</t>
    <phoneticPr fontId="3" type="noConversion"/>
  </si>
  <si>
    <t>T_006618 창고의 UPS에서 지속적인 경고음이 들려 확인해보니 UPS 전원이 꺼져있음 / 전원켜는 과정에서 별의 궤적이 생성됨</t>
    <phoneticPr fontId="3" type="noConversion"/>
  </si>
  <si>
    <t>DEEPS</t>
    <phoneticPr fontId="3" type="noConversion"/>
  </si>
  <si>
    <t>DEEPS-KSP</t>
    <phoneticPr fontId="3" type="noConversion"/>
  </si>
  <si>
    <t>BLG</t>
    <phoneticPr fontId="3" type="noConversion"/>
  </si>
  <si>
    <t>[16:00] 높은 습도(vaisala 83% / 2.3m 95% / AAT 90%)으로 인한 관측 중지 / [18:15] 관측 재개</t>
    <phoneticPr fontId="3" type="noConversion"/>
  </si>
  <si>
    <t>ESE</t>
    <phoneticPr fontId="3" type="noConversion"/>
  </si>
  <si>
    <t>SE</t>
    <phoneticPr fontId="3" type="noConversion"/>
  </si>
  <si>
    <t>HA limit으로 TMT_morning 스크립트 #1~#8 / #11~#12 스킵됨</t>
    <phoneticPr fontId="3" type="noConversion"/>
  </si>
  <si>
    <t>25s/27k 17s/25k 10s/23k 6s/21k</t>
    <phoneticPr fontId="3" type="noConversion"/>
  </si>
  <si>
    <t>40s/24k 30s/26k 21s/28k</t>
    <phoneticPr fontId="3" type="noConversion"/>
  </si>
  <si>
    <t>BLG 관측 시작 후 1시간 사이에 FSA 습도 20%에서 30%까지 급격히 오름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</si>
</sst>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2" zoomScale="145" zoomScaleNormal="145" workbookViewId="0">
      <selection activeCell="B92" sqref="B92:P92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45747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87.684729064039416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0.39027777777777778</v>
      </c>
      <c r="D9" s="8">
        <v>1.5</v>
      </c>
      <c r="E9" s="8">
        <v>15.8</v>
      </c>
      <c r="F9" s="8">
        <v>72.2</v>
      </c>
      <c r="G9" s="36" t="s">
        <v>193</v>
      </c>
      <c r="H9" s="8">
        <v>2.5</v>
      </c>
      <c r="I9" s="36">
        <v>5.6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12.5</v>
      </c>
      <c r="F10" s="8">
        <v>77.099999999999994</v>
      </c>
      <c r="G10" s="36" t="s">
        <v>194</v>
      </c>
      <c r="H10" s="8">
        <v>7.7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0.7895833333333333</v>
      </c>
      <c r="D11" s="15">
        <v>2</v>
      </c>
      <c r="E11" s="15">
        <v>11.4</v>
      </c>
      <c r="F11" s="15">
        <v>80.5</v>
      </c>
      <c r="G11" s="36" t="s">
        <v>194</v>
      </c>
      <c r="H11" s="15">
        <v>7.2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24.399305555555554</v>
      </c>
      <c r="D12" s="19">
        <f>AVERAGE(D9:D11)</f>
        <v>2.0333333333333332</v>
      </c>
      <c r="E12" s="19">
        <f>AVERAGE(E9:E11)</f>
        <v>13.233333333333334</v>
      </c>
      <c r="F12" s="20">
        <f>AVERAGE(F9:F11)</f>
        <v>76.600000000000009</v>
      </c>
      <c r="G12" s="21"/>
      <c r="H12" s="22">
        <f>AVERAGE(H9:H11)</f>
        <v>5.8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189</v>
      </c>
      <c r="G16" s="113" t="s">
        <v>190</v>
      </c>
      <c r="H16" s="113" t="s">
        <v>191</v>
      </c>
      <c r="I16" s="27" t="s">
        <v>183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0.33819444444444446</v>
      </c>
      <c r="D17" s="28">
        <v>0.33958333333333335</v>
      </c>
      <c r="E17" s="28">
        <v>0.37708333333333333</v>
      </c>
      <c r="F17" s="28">
        <v>0.39583333333333331</v>
      </c>
      <c r="G17" s="28">
        <v>0.58125000000000004</v>
      </c>
      <c r="H17" s="28">
        <v>0.60416666666666663</v>
      </c>
      <c r="I17" s="28">
        <v>0.79861111111111116</v>
      </c>
      <c r="J17" s="28">
        <v>0.81874999999999998</v>
      </c>
      <c r="K17" s="28"/>
      <c r="L17" s="28"/>
      <c r="M17" s="28"/>
      <c r="N17" s="28"/>
      <c r="O17" s="28"/>
      <c r="P17" s="28">
        <v>0.83194444444444449</v>
      </c>
    </row>
    <row r="18" spans="2:16" ht="14.1" customHeight="1" x14ac:dyDescent="0.35">
      <c r="B18" s="35" t="s">
        <v>42</v>
      </c>
      <c r="C18" s="27">
        <v>6570</v>
      </c>
      <c r="D18" s="27">
        <v>6571</v>
      </c>
      <c r="E18" s="27">
        <v>6577</v>
      </c>
      <c r="F18" s="27">
        <v>6589</v>
      </c>
      <c r="G18" s="27">
        <v>6665</v>
      </c>
      <c r="H18" s="27">
        <v>6674</v>
      </c>
      <c r="I18" s="27">
        <v>6737</v>
      </c>
      <c r="J18" s="27">
        <v>6739</v>
      </c>
      <c r="K18" s="27"/>
      <c r="L18" s="27"/>
      <c r="M18" s="27"/>
      <c r="N18" s="27"/>
      <c r="O18" s="27"/>
      <c r="P18" s="114">
        <v>6752</v>
      </c>
    </row>
    <row r="19" spans="2:16" ht="14.1" customHeight="1" thickBot="1" x14ac:dyDescent="0.4">
      <c r="B19" s="13" t="s">
        <v>43</v>
      </c>
      <c r="C19" s="29"/>
      <c r="D19" s="27">
        <v>6576</v>
      </c>
      <c r="E19" s="30">
        <v>6588</v>
      </c>
      <c r="F19" s="30">
        <v>6664</v>
      </c>
      <c r="G19" s="30">
        <v>6673</v>
      </c>
      <c r="H19" s="30">
        <v>6736</v>
      </c>
      <c r="I19" s="30">
        <v>6738</v>
      </c>
      <c r="J19" s="30">
        <v>6751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6</v>
      </c>
      <c r="E20" s="33">
        <f>IF(ISNUMBER(E18),E19-E18+1,"")</f>
        <v>12</v>
      </c>
      <c r="F20" s="33">
        <f>IF(ISNUMBER(F18),F19-F18+1,"")</f>
        <v>76</v>
      </c>
      <c r="G20" s="33">
        <f>IF(ISNUMBER(G18),G19-G18+1,"")</f>
        <v>9</v>
      </c>
      <c r="H20" s="33">
        <f>IF(ISNUMBER(H18),H19-H18+1,"")</f>
        <v>63</v>
      </c>
      <c r="I20" s="33">
        <f t="shared" ref="I20:O20" si="0">IF(ISNUMBER(I18),I19-I18+1,"")</f>
        <v>2</v>
      </c>
      <c r="J20" s="33">
        <f t="shared" si="0"/>
        <v>13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>
        <v>0.81874999999999998</v>
      </c>
      <c r="K24" s="102">
        <v>0.82152777777777775</v>
      </c>
      <c r="L24" s="36" t="s">
        <v>175</v>
      </c>
      <c r="M24" s="164" t="s">
        <v>197</v>
      </c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>
        <v>0.82361111111111107</v>
      </c>
      <c r="K26" s="102">
        <v>0.82638888888888884</v>
      </c>
      <c r="L26" s="36" t="s">
        <v>176</v>
      </c>
      <c r="M26" s="164" t="s">
        <v>196</v>
      </c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0.19375000000000001</v>
      </c>
      <c r="D30" s="43"/>
      <c r="E30" s="43"/>
      <c r="F30" s="43"/>
      <c r="G30" s="43">
        <v>0.20555555555555555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0.39930555555555558</v>
      </c>
    </row>
    <row r="31" spans="2:16" ht="14.1" customHeight="1" x14ac:dyDescent="0.35">
      <c r="B31" s="37" t="s">
        <v>169</v>
      </c>
      <c r="C31" s="47">
        <v>0.19444444444444445</v>
      </c>
      <c r="D31" s="7"/>
      <c r="E31" s="7"/>
      <c r="F31" s="7"/>
      <c r="G31" s="7">
        <v>0.18541666666666667</v>
      </c>
      <c r="H31" s="7"/>
      <c r="I31" s="7">
        <v>2.2916666666666665E-2</v>
      </c>
      <c r="J31" s="7"/>
      <c r="K31" s="7">
        <v>2.013888888888889E-2</v>
      </c>
      <c r="L31" s="7"/>
      <c r="M31" s="7"/>
      <c r="N31" s="7"/>
      <c r="O31" s="48"/>
      <c r="P31" s="46">
        <f>SUM(C31:N31)</f>
        <v>0.42291666666666661</v>
      </c>
    </row>
    <row r="32" spans="2:16" ht="14.1" customHeight="1" x14ac:dyDescent="0.35">
      <c r="B32" s="37" t="s">
        <v>65</v>
      </c>
      <c r="C32" s="49">
        <v>5.2083333333333336E-2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5.2083333333333336E-2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0.1423611111111111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0.18541666666666667</v>
      </c>
      <c r="H34" s="106">
        <f t="shared" si="1"/>
        <v>0</v>
      </c>
      <c r="I34" s="106">
        <f t="shared" si="1"/>
        <v>2.2916666666666665E-2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0.37083333333333329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185</v>
      </c>
      <c r="D36" s="155"/>
      <c r="E36" s="154" t="s">
        <v>186</v>
      </c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188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195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633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1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-160.851</v>
      </c>
      <c r="D72" s="60">
        <v>-162.751</v>
      </c>
      <c r="E72" s="96" t="s">
        <v>118</v>
      </c>
      <c r="F72" s="60">
        <v>23.95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-155.92099999999999</v>
      </c>
      <c r="D73" s="60">
        <v>-158.19499999999999</v>
      </c>
      <c r="E73" s="98" t="s">
        <v>122</v>
      </c>
      <c r="F73" s="60">
        <v>37.159999999999997</v>
      </c>
      <c r="G73" s="60">
        <v>40.700000000000003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-210.09399999999999</v>
      </c>
      <c r="D74" s="60">
        <v>-209.529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-124.777</v>
      </c>
      <c r="D75" s="60">
        <v>-128.29300000000001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33.808</v>
      </c>
      <c r="D76" s="60">
        <v>29.786999999999999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31.734999999999999</v>
      </c>
      <c r="D77" s="60">
        <v>27.768999999999998</v>
      </c>
      <c r="E77" s="98" t="s">
        <v>142</v>
      </c>
      <c r="F77" s="116">
        <v>260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27.247</v>
      </c>
      <c r="D78" s="60">
        <v>23.245999999999999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25.79</v>
      </c>
      <c r="D79" s="60">
        <v>21.763999999999999</v>
      </c>
      <c r="E79" s="96" t="s">
        <v>152</v>
      </c>
      <c r="F79" s="60">
        <v>16.100000000000001</v>
      </c>
      <c r="G79" s="60">
        <v>12.9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4.2699999999999998E-6</v>
      </c>
      <c r="D80" s="115">
        <v>4.3599999999999998E-6</v>
      </c>
      <c r="E80" s="98" t="s">
        <v>157</v>
      </c>
      <c r="F80" s="60">
        <v>76.7</v>
      </c>
      <c r="G80" s="60">
        <v>85</v>
      </c>
      <c r="H80" s="97"/>
      <c r="I80" s="94" t="s">
        <v>158</v>
      </c>
      <c r="J80" s="59">
        <v>0</v>
      </c>
      <c r="K80" s="93" t="s">
        <v>159</v>
      </c>
      <c r="L80" s="59">
        <v>1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187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 t="s">
        <v>198</v>
      </c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2025-03-31T20:07:33Z</dcterms:modified>
</cp:coreProperties>
</file>