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3\"/>
    </mc:Choice>
  </mc:AlternateContent>
  <xr:revisionPtr revIDLastSave="0" documentId="13_ncr:1_{28DBD697-970C-4CA7-8583-7D5B1BF8FC4B}" xr6:coauthVersionLast="47" xr6:coauthVersionMax="47" xr10:uidLastSave="{00000000-0000-0000-0000-000000000000}"/>
  <bookViews>
    <workbookView xWindow="26028" yWindow="13152" windowWidth="17952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<sst xmlns="http://schemas.openxmlformats.org/spreadsheetml/2006/main" count="214" uniqueCount="197">
  <si>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</si>
  <si>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</si>
  <si>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</si>
  <si>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</si>
  <si>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</si>
  <si>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</si>
  <si>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</si>
  <si>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</si>
  <si>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</si>
  <si>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</si>
  <si>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</si>
  <si>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</si>
  <si>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</si>
  <si>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</si>
  <si>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</si>
  <si>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</si>
  <si>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</si>
  <si>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</si>
  <si>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</si>
  <si>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</si>
  <si>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</si>
  <si>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</si>
  <si>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</si>
  <si>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</si>
  <si>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</si>
  <si>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</si>
  <si>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</si>
  <si>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</si>
  <si>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</si>
  <si>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</si>
  <si>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</si>
  <si>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</si>
  <si>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</si>
  <si>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</si>
  <si>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</si>
  <si>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</si>
  <si>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</si>
  <si>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</si>
  <si>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</si>
  <si>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</si>
  <si>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</si>
  <si>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</si>
  <si>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</si>
  <si>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</si>
  <si>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</si>
  <si>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</si>
  <si>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</si>
  <si>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</si>
  <si>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</si>
  <si>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</si>
  <si>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</si>
  <si>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</si>
  <si>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</si>
  <si>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</si>
  <si>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</si>
  <si>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</si>
  <si>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</si>
  <si>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</si>
  <si>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</si>
  <si>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</si>
  <si>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</si>
  <si>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</si>
  <si>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</si>
  <si>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</si>
  <si>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</si>
  <si>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</si>
  <si>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</si>
  <si>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</si>
  <si>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</si>
  <si>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</si>
  <si>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</si>
  <si>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</si>
  <si>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</si>
  <si>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</si>
  <si>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</si>
  <si>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</si>
  <si>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</si>
  <si>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</si>
  <si>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</si>
  <si>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</si>
  <si>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</si>
  <si>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</si>
  <si>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</si>
  <si>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</si>
  <si>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</si>
  <si>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</si>
  <si>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</si>
  <si>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</si>
  <si>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</si>
  <si>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</si>
  <si>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</si>
  <si>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</si>
  <si>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</si>
  <si>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</si>
  <si>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</si>
  <si>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</si>
  <si>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</si>
  <si>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</si>
  <si>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</si>
  <si>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</si>
  <si>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</si>
  <si>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</si>
  <si>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</si>
  <si>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</si>
  <si>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</si>
  <si>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</si>
  <si>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</si>
  <si>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</si>
  <si>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</si>
  <si>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</si>
  <si>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</si>
  <si>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</si>
  <si>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</si>
  <si>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</si>
  <si>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</si>
  <si>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</si>
  <si>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</si>
  <si>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</si>
  <si>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</si>
  <si>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</si>
  <si>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</si>
  <si>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</si>
  <si>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</si>
  <si>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</si>
  <si>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</si>
  <si>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</si>
  <si>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</si>
  <si>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</si>
  <si>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</si>
  <si>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</si>
  <si>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</si>
  <si>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</si>
  <si>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</si>
  <si>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</si>
  <si>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</si>
  <si>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</si>
  <si>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</si>
  <si>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</si>
  <si>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</si>
  <si>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</si>
  <si>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</si>
  <si>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</si>
  <si>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</si>
  <si>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</si>
  <si>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</si>
  <si>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</si>
  <si>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</si>
  <si>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</si>
  <si>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</si>
  <si>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</si>
  <si>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</si>
  <si>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</si>
  <si>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</si>
  <si>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</si>
  <si>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</si>
  <si>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</si>
  <si>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</si>
  <si>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</si>
  <si>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</si>
  <si>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</si>
  <si>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</si>
  <si>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</si>
  <si>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</si>
  <si>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</si>
  <si>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</si>
  <si>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</si>
  <si>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</si>
  <si>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</si>
  <si>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</si>
  <si>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</si>
  <si>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</si>
  <si>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</si>
  <si>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</si>
  <si>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</si>
  <si>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</si>
  <si>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</si>
  <si>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</si>
  <si>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</si>
  <si>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</si>
  <si>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</si>
  <si>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</si>
  <si>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두원재</t>
    <phoneticPr fontId="3" type="noConversion"/>
  </si>
  <si>
    <t>월령 40% 이하으로 방풍막 연결 해제</t>
    <phoneticPr fontId="3" type="noConversion"/>
  </si>
  <si>
    <t>E_006339-006349</t>
    <phoneticPr fontId="3" type="noConversion"/>
  </si>
  <si>
    <t>M_006348-006349:T</t>
    <phoneticPr fontId="3" type="noConversion"/>
  </si>
  <si>
    <t>E_006364-006370</t>
    <phoneticPr fontId="3" type="noConversion"/>
  </si>
  <si>
    <t>E_006339-006349 미러커버 열지 않고 관측 / 처음부터 재관측</t>
    <phoneticPr fontId="3" type="noConversion"/>
  </si>
  <si>
    <t>M_006407-006409:N</t>
    <phoneticPr fontId="3" type="noConversion"/>
  </si>
  <si>
    <t>E_006364-006370 돔 light 켜놓은 상태로 관측 / 재관측</t>
    <phoneticPr fontId="3" type="noConversion"/>
  </si>
  <si>
    <t>-</t>
    <phoneticPr fontId="3" type="noConversion"/>
  </si>
  <si>
    <t>I-BAND 촬영 함</t>
    <phoneticPr fontId="3" type="noConversion"/>
  </si>
  <si>
    <t>[08:20] 짙은 구름과 비로 인한 관측 중지 / 오후 flat 건너뜀</t>
    <phoneticPr fontId="3" type="noConversion"/>
  </si>
  <si>
    <t>[18:50] 짙은 구름과 높은 습도(vaisala 90% / 2.3m 95%)와 비로 인한 관측 종료 / 오전 flat 건너뜀</t>
    <phoneticPr fontId="3" type="noConversion"/>
  </si>
  <si>
    <t>M_006359:K</t>
    <phoneticPr fontId="3" type="noConversion"/>
  </si>
  <si>
    <t>M_006360:K/M/T/N</t>
    <phoneticPr fontId="3" type="noConversion"/>
  </si>
  <si>
    <t>ESE</t>
    <phoneticPr fontId="3" type="noConversion"/>
  </si>
  <si>
    <t>NE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</si>
</sst>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checked="Checked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9" zoomScale="145" zoomScaleNormal="145" workbookViewId="0">
      <selection activeCell="E79" sqref="E79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45744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0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0.39305555555555555</v>
      </c>
      <c r="D9" s="8" t="s">
        <v>189</v>
      </c>
      <c r="E9" s="8">
        <v>14.1</v>
      </c>
      <c r="F9" s="8">
        <v>90.6</v>
      </c>
      <c r="G9" s="36" t="s">
        <v>195</v>
      </c>
      <c r="H9" s="8">
        <v>9.3000000000000007</v>
      </c>
      <c r="I9" s="36">
        <v>0.6</v>
      </c>
      <c r="J9" s="9">
        <f>IF(L9, 1, 0) + IF(M9, 2, 0) + IF(N9, 4, 0) + IF(O9, 8, 0) + IF(P9, 16, 0)</f>
        <v>28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1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189</v>
      </c>
      <c r="E10" s="8">
        <v>13.8</v>
      </c>
      <c r="F10" s="8">
        <v>90.7</v>
      </c>
      <c r="G10" s="36" t="s">
        <v>195</v>
      </c>
      <c r="H10" s="8">
        <v>9.6</v>
      </c>
      <c r="I10" s="11"/>
      <c r="J10" s="9">
        <f>IF(L10, 1, 0) + IF(M10, 2, 0) + IF(N10, 4, 0) + IF(O10, 8, 0) + IF(P10, 16, 0)</f>
        <v>28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1</v>
      </c>
    </row>
    <row r="11" spans="2:16" ht="14.25" customHeight="1" thickBot="1" x14ac:dyDescent="0.4">
      <c r="B11" s="13" t="s">
        <v>23</v>
      </c>
      <c r="C11" s="14">
        <v>0.78819444444444442</v>
      </c>
      <c r="D11" s="15" t="s">
        <v>189</v>
      </c>
      <c r="E11" s="15">
        <v>15.4</v>
      </c>
      <c r="F11" s="15">
        <v>90.8</v>
      </c>
      <c r="G11" s="36" t="s">
        <v>196</v>
      </c>
      <c r="H11" s="15">
        <v>7.9</v>
      </c>
      <c r="I11" s="16"/>
      <c r="J11" s="9">
        <f>IF(L11, 1, 0) + IF(M11, 2, 0) + IF(N11, 4, 0) + IF(O11, 8, 0) + IF(P11, 16, 0)</f>
        <v>28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1</v>
      </c>
    </row>
    <row r="12" spans="2:16" ht="14.25" customHeight="1" thickBot="1" x14ac:dyDescent="0.4">
      <c r="B12" s="17" t="s">
        <v>24</v>
      </c>
      <c r="C12" s="18">
        <f>(24-C9)+C11</f>
        <v>24.395138888888887</v>
      </c>
      <c r="D12" s="19" t="e">
        <f>AVERAGE(D9:D11)</f>
        <v>#DIV/0!</v>
      </c>
      <c r="E12" s="19">
        <f>AVERAGE(E9:E11)</f>
        <v>14.433333333333332</v>
      </c>
      <c r="F12" s="20">
        <f>AVERAGE(F9:F11)</f>
        <v>90.7</v>
      </c>
      <c r="G12" s="21"/>
      <c r="H12" s="22">
        <f>AVERAGE(H9:H11)</f>
        <v>8.9333333333333318</v>
      </c>
      <c r="I12" s="23"/>
      <c r="J12" s="24">
        <f>AVERAGE(J9:J11)</f>
        <v>28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180</v>
      </c>
      <c r="F16" s="27" t="s">
        <v>180</v>
      </c>
      <c r="G16" s="113"/>
      <c r="H16" s="113"/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0.34652777777777777</v>
      </c>
      <c r="D17" s="28">
        <v>0.34722222222222221</v>
      </c>
      <c r="E17" s="28">
        <v>0.4152777777777778</v>
      </c>
      <c r="F17" s="28">
        <v>0.78125</v>
      </c>
      <c r="G17" s="28"/>
      <c r="H17" s="28"/>
      <c r="I17" s="28"/>
      <c r="J17" s="28"/>
      <c r="K17" s="28"/>
      <c r="L17" s="28"/>
      <c r="M17" s="28"/>
      <c r="N17" s="28"/>
      <c r="O17" s="28"/>
      <c r="P17" s="28">
        <v>0.78541666666666665</v>
      </c>
    </row>
    <row r="18" spans="2:16" ht="14.1" customHeight="1" x14ac:dyDescent="0.35">
      <c r="B18" s="35" t="s">
        <v>42</v>
      </c>
      <c r="C18" s="27">
        <v>6333</v>
      </c>
      <c r="D18" s="27">
        <v>6334</v>
      </c>
      <c r="E18" s="27">
        <v>6339</v>
      </c>
      <c r="F18" s="27">
        <v>6426</v>
      </c>
      <c r="G18" s="27"/>
      <c r="H18" s="27"/>
      <c r="I18" s="27"/>
      <c r="J18" s="27"/>
      <c r="K18" s="27"/>
      <c r="L18" s="27"/>
      <c r="M18" s="27"/>
      <c r="N18" s="27"/>
      <c r="O18" s="27"/>
      <c r="P18" s="114">
        <v>6431</v>
      </c>
    </row>
    <row r="19" spans="2:16" ht="14.1" customHeight="1" thickBot="1" x14ac:dyDescent="0.4">
      <c r="B19" s="13" t="s">
        <v>43</v>
      </c>
      <c r="C19" s="29"/>
      <c r="D19" s="27">
        <v>6338</v>
      </c>
      <c r="E19" s="30">
        <v>6425</v>
      </c>
      <c r="F19" s="30">
        <v>6430</v>
      </c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87</v>
      </c>
      <c r="F20" s="33">
        <f>IF(ISNUMBER(F18),F19-F18+1,"")</f>
        <v>5</v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/>
      <c r="K26" s="102"/>
      <c r="L26" s="36" t="s">
        <v>176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0.18472222222222223</v>
      </c>
      <c r="D30" s="43"/>
      <c r="E30" s="43"/>
      <c r="F30" s="43"/>
      <c r="G30" s="43">
        <v>0.21111111111111111</v>
      </c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0.39583333333333337</v>
      </c>
    </row>
    <row r="31" spans="2:16" ht="14.1" customHeight="1" x14ac:dyDescent="0.35">
      <c r="B31" s="37" t="s">
        <v>169</v>
      </c>
      <c r="C31" s="47">
        <v>0.18472222222222223</v>
      </c>
      <c r="D31" s="7"/>
      <c r="E31" s="7"/>
      <c r="F31" s="7"/>
      <c r="G31" s="7">
        <v>0.21111111111111111</v>
      </c>
      <c r="H31" s="7"/>
      <c r="I31" s="7"/>
      <c r="J31" s="7"/>
      <c r="K31" s="7"/>
      <c r="L31" s="7"/>
      <c r="M31" s="7"/>
      <c r="N31" s="7"/>
      <c r="O31" s="48"/>
      <c r="P31" s="46">
        <f>SUM(C31:N31)</f>
        <v>0.39583333333333337</v>
      </c>
    </row>
    <row r="32" spans="2:16" ht="14.1" customHeight="1" x14ac:dyDescent="0.35">
      <c r="B32" s="37" t="s">
        <v>65</v>
      </c>
      <c r="C32" s="49">
        <v>0.18472222222222223</v>
      </c>
      <c r="D32" s="50"/>
      <c r="E32" s="50"/>
      <c r="F32" s="50"/>
      <c r="G32" s="50">
        <v>0.21111111111111111</v>
      </c>
      <c r="H32" s="50"/>
      <c r="I32" s="50"/>
      <c r="J32" s="50"/>
      <c r="K32" s="50"/>
      <c r="L32" s="50"/>
      <c r="M32" s="50"/>
      <c r="N32" s="50"/>
      <c r="O32" s="51"/>
      <c r="P32" s="46">
        <f>SUM(C32:N32)</f>
        <v>0.39583333333333337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183</v>
      </c>
      <c r="D36" s="155"/>
      <c r="E36" s="154" t="s">
        <v>184</v>
      </c>
      <c r="F36" s="155"/>
      <c r="G36" s="154" t="s">
        <v>193</v>
      </c>
      <c r="H36" s="155"/>
      <c r="I36" s="154" t="s">
        <v>194</v>
      </c>
      <c r="J36" s="155"/>
      <c r="K36" s="154" t="s">
        <v>185</v>
      </c>
      <c r="L36" s="155"/>
      <c r="M36" s="154" t="s">
        <v>187</v>
      </c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 t="s">
        <v>191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186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 t="s">
        <v>188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 t="s">
        <v>192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7" t="s">
        <v>190</v>
      </c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594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6" t="s">
        <v>69</v>
      </c>
      <c r="C56" s="17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7" t="s">
        <v>70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71</v>
      </c>
      <c r="O57" s="178"/>
      <c r="P57" s="181"/>
    </row>
    <row r="58" spans="2:16" ht="17.100000000000001" customHeight="1" x14ac:dyDescent="0.35">
      <c r="B58" s="182" t="s">
        <v>72</v>
      </c>
      <c r="C58" s="183"/>
      <c r="D58" s="184"/>
      <c r="E58" s="182" t="s">
        <v>73</v>
      </c>
      <c r="F58" s="183"/>
      <c r="G58" s="184"/>
      <c r="H58" s="183" t="s">
        <v>74</v>
      </c>
      <c r="I58" s="183"/>
      <c r="J58" s="183"/>
      <c r="K58" s="185" t="s">
        <v>75</v>
      </c>
      <c r="L58" s="183"/>
      <c r="M58" s="186"/>
      <c r="N58" s="187"/>
      <c r="O58" s="183"/>
      <c r="P58" s="188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-161.40799999999999</v>
      </c>
      <c r="D72" s="60">
        <v>-160.34200000000001</v>
      </c>
      <c r="E72" s="96" t="s">
        <v>118</v>
      </c>
      <c r="F72" s="60">
        <v>22.24</v>
      </c>
      <c r="G72" s="60">
        <v>23.52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-156.626</v>
      </c>
      <c r="D73" s="60">
        <v>-155.36000000000001</v>
      </c>
      <c r="E73" s="98" t="s">
        <v>122</v>
      </c>
      <c r="F73" s="60">
        <v>43.1</v>
      </c>
      <c r="G73" s="60">
        <v>42.94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-210.04300000000001</v>
      </c>
      <c r="D74" s="60">
        <v>-205.11600000000001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-126.358</v>
      </c>
      <c r="D75" s="60">
        <v>-124.449</v>
      </c>
      <c r="E75" s="98" t="s">
        <v>132</v>
      </c>
      <c r="F75" s="116">
        <v>40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32.378999999999998</v>
      </c>
      <c r="D76" s="60">
        <v>34.552999999999997</v>
      </c>
      <c r="E76" s="98" t="s">
        <v>137</v>
      </c>
      <c r="F76" s="116">
        <v>45</v>
      </c>
      <c r="G76" s="116">
        <v>45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30.178000000000001</v>
      </c>
      <c r="D77" s="60">
        <v>32.061</v>
      </c>
      <c r="E77" s="98" t="s">
        <v>142</v>
      </c>
      <c r="F77" s="116">
        <v>255</v>
      </c>
      <c r="G77" s="116">
        <v>255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25.733000000000001</v>
      </c>
      <c r="D78" s="60">
        <v>27.571999999999999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24.236000000000001</v>
      </c>
      <c r="D79" s="60">
        <v>26.027000000000001</v>
      </c>
      <c r="E79" s="96" t="s">
        <v>152</v>
      </c>
      <c r="F79" s="60">
        <v>15.2</v>
      </c>
      <c r="G79" s="60">
        <v>17.899999999999999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4.1799999999999998E-6</v>
      </c>
      <c r="D80" s="115">
        <v>5.3199999999999999E-6</v>
      </c>
      <c r="E80" s="98" t="s">
        <v>157</v>
      </c>
      <c r="F80" s="60">
        <v>76.900000000000006</v>
      </c>
      <c r="G80" s="60">
        <v>63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182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35">
      <c r="B88" s="167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0"/>
      <c r="C99" s="171"/>
      <c r="D99" s="171"/>
      <c r="E99" s="171"/>
      <c r="F99" s="171"/>
      <c r="G99" s="171"/>
      <c r="H99" s="171"/>
      <c r="I99" s="171"/>
      <c r="J99" s="171"/>
      <c r="K99" s="171"/>
      <c r="L99" s="171"/>
      <c r="M99" s="171"/>
      <c r="N99" s="171"/>
      <c r="O99" s="171"/>
      <c r="P99" s="172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2025-03-28T19:11:28Z</dcterms:modified>
</cp:coreProperties>
</file>