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3\"/>
    </mc:Choice>
  </mc:AlternateContent>
  <xr:revisionPtr revIDLastSave="0" documentId="13_ncr:1_{7B4B34FD-7890-46F9-AAD5-12F45708D891}" xr6:coauthVersionLast="47" xr6:coauthVersionMax="47" xr10:uidLastSave="{00000000-0000-0000-0000-000000000000}"/>
  <bookViews>
    <workbookView xWindow="46464" yWindow="444" windowWidth="17952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<sst xmlns="http://schemas.openxmlformats.org/spreadsheetml/2006/main" count="209" uniqueCount="195">
  <si>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</si>
  <si>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</si>
  <si>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</si>
  <si>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</si>
  <si>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</si>
  <si>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</si>
  <si>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</si>
  <si>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</si>
  <si>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</si>
  <si>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</si>
  <si>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</si>
  <si>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</si>
  <si>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</si>
  <si>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</si>
  <si>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</si>
  <si>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</si>
  <si>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</si>
  <si>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</si>
  <si>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</si>
  <si>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</si>
  <si>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</si>
  <si>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</si>
  <si>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</si>
  <si>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</si>
  <si>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</si>
  <si>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</si>
  <si>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</si>
  <si>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</si>
  <si>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</si>
  <si>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</si>
  <si>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</si>
  <si>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</si>
  <si>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</si>
  <si>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</si>
  <si>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</si>
  <si>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</si>
  <si>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</si>
  <si>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</si>
  <si>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</si>
  <si>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</si>
  <si>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</si>
  <si>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</si>
  <si>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</si>
  <si>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</si>
  <si>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</si>
  <si>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</si>
  <si>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</si>
  <si>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</si>
  <si>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</si>
  <si>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</si>
  <si>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</si>
  <si>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</si>
  <si>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</si>
  <si>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</si>
  <si>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</si>
  <si>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</si>
  <si>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</si>
  <si>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</si>
  <si>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</si>
  <si>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</si>
  <si>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</si>
  <si>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</si>
  <si>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</si>
  <si>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</si>
  <si>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</si>
  <si>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</si>
  <si>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</si>
  <si>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</si>
  <si>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</si>
  <si>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</si>
  <si>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</si>
  <si>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</si>
  <si>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</si>
  <si>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</si>
  <si>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</si>
  <si>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</si>
  <si>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</si>
  <si>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</si>
  <si>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</si>
  <si>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</si>
  <si>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</si>
  <si>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</si>
  <si>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</si>
  <si>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</si>
  <si>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</si>
  <si>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</si>
  <si>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</si>
  <si>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</si>
  <si>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</si>
  <si>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</si>
  <si>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</si>
  <si>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</si>
  <si>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</si>
  <si>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</si>
  <si>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</si>
  <si>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</si>
  <si>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</si>
  <si>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</si>
  <si>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</si>
  <si>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</si>
  <si>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</si>
  <si>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</si>
  <si>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</si>
  <si>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</si>
  <si>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</si>
  <si>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</si>
  <si>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</si>
  <si>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</si>
  <si>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</si>
  <si>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</si>
  <si>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</si>
  <si>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</si>
  <si>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</si>
  <si>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</si>
  <si>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</si>
  <si>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</si>
  <si>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</si>
  <si>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</si>
  <si>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</si>
  <si>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</si>
  <si>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</si>
  <si>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</si>
  <si>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</si>
  <si>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</si>
  <si>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</si>
  <si>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</si>
  <si>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</si>
  <si>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</si>
  <si>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</si>
  <si>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</si>
  <si>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</si>
  <si>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</si>
  <si>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</si>
  <si>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</si>
  <si>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</si>
  <si>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</si>
  <si>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</si>
  <si>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</si>
  <si>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</si>
  <si>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</si>
  <si>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</si>
  <si>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</si>
  <si>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</si>
  <si>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</si>
  <si>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</si>
  <si>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</si>
  <si>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</si>
  <si>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</si>
  <si>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</si>
  <si>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</si>
  <si>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</si>
  <si>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</si>
  <si>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</si>
  <si>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</si>
  <si>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</si>
  <si>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</si>
  <si>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</si>
  <si>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</si>
  <si>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</si>
  <si>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</si>
  <si>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</si>
  <si>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</si>
  <si>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</si>
  <si>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</si>
  <si>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</si>
  <si>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</si>
  <si>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</si>
  <si>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</si>
  <si>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</si>
  <si>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</si>
  <si>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</si>
  <si>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</si>
  <si>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</si>
  <si>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</si>
  <si>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</si>
  <si>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</si>
  <si>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</si>
  <si>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</si>
  <si>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</si>
  <si>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</si>
  <si>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월령 40% 이상으로 방풍막 연결</t>
    <phoneticPr fontId="3" type="noConversion"/>
  </si>
  <si>
    <t>-</t>
    <phoneticPr fontId="3" type="noConversion"/>
  </si>
  <si>
    <t>김예은</t>
    <phoneticPr fontId="3" type="noConversion"/>
  </si>
  <si>
    <t>ENE</t>
    <phoneticPr fontId="3" type="noConversion"/>
  </si>
  <si>
    <t>ALL</t>
    <phoneticPr fontId="3" type="noConversion"/>
  </si>
  <si>
    <t>TMT</t>
    <phoneticPr fontId="3" type="noConversion"/>
  </si>
  <si>
    <t>N</t>
    <phoneticPr fontId="3" type="noConversion"/>
  </si>
  <si>
    <t>KSP</t>
    <phoneticPr fontId="3" type="noConversion"/>
  </si>
  <si>
    <t>구름의 영향으로 오후/오전 플랫 건너 뜀</t>
    <phoneticPr fontId="3" type="noConversion"/>
  </si>
  <si>
    <t>UT10:57 ALT lower than limit으로 KSP3_07-12hB 스크립트 #37-42 skipped</t>
    <phoneticPr fontId="3" type="noConversion"/>
  </si>
  <si>
    <t>C_005599-005637</t>
    <phoneticPr fontId="3" type="noConversion"/>
  </si>
  <si>
    <t>W</t>
    <phoneticPr fontId="3" type="noConversion"/>
  </si>
  <si>
    <t>[13:13] 짙은 구름으로 인한 관측 대기/ [18:00] 짙은 구름 및 높은 습도(vaisala 82%)로 인한 관측 종료</t>
    <phoneticPr fontId="3" type="noConversion"/>
  </si>
  <si>
    <t>관측 중후반까지 실제 풍속은 강하지 않으나 viasala에서는 풍속 15m/s가 넘어 경고음이 나옴</t>
    <phoneticPr fontId="3" type="noConversion"/>
  </si>
  <si>
    <t>[11:07] shutter가 TCS를 따라가지 않고 멈춰 있음/ Dome shutter control 프로그램 tmux로 재실행 후 정상화 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</si>
</sst>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49" zoomScale="145" zoomScaleNormal="145" workbookViewId="0">
      <selection activeCell="C12" sqref="C12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45734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41.43356643356644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0.40208333333333335</v>
      </c>
      <c r="D9" s="8">
        <v>1.9</v>
      </c>
      <c r="E9" s="8">
        <v>19.600000000000001</v>
      </c>
      <c r="F9" s="8">
        <v>59.4</v>
      </c>
      <c r="G9" s="36" t="s">
        <v>186</v>
      </c>
      <c r="H9" s="8">
        <v>6.6</v>
      </c>
      <c r="I9" s="36">
        <v>82.8</v>
      </c>
      <c r="J9" s="9">
        <f>IF(L9, 1, 0) + IF(M9, 2, 0) + IF(N9, 4, 0) + IF(O9, 8, 0) + IF(P9, 16, 0)</f>
        <v>1</v>
      </c>
      <c r="K9" s="10" t="b">
        <v>1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181</v>
      </c>
      <c r="E10" s="8">
        <v>18.600000000000001</v>
      </c>
      <c r="F10" s="8">
        <v>64.5</v>
      </c>
      <c r="G10" s="36" t="s">
        <v>183</v>
      </c>
      <c r="H10" s="8">
        <v>4.0999999999999996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0.75</v>
      </c>
      <c r="D11" s="15" t="s">
        <v>181</v>
      </c>
      <c r="E11" s="15">
        <v>14.8</v>
      </c>
      <c r="F11" s="15">
        <v>81.2</v>
      </c>
      <c r="G11" s="36" t="s">
        <v>191</v>
      </c>
      <c r="H11" s="15">
        <v>1.7</v>
      </c>
      <c r="I11" s="16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24.347916666666666</v>
      </c>
      <c r="D12" s="19">
        <f>AVERAGE(D9:D11)</f>
        <v>1.9</v>
      </c>
      <c r="E12" s="19">
        <f>AVERAGE(E9:E11)</f>
        <v>17.666666666666668</v>
      </c>
      <c r="F12" s="20">
        <f>AVERAGE(F9:F11)</f>
        <v>68.366666666666674</v>
      </c>
      <c r="G12" s="21"/>
      <c r="H12" s="22">
        <f>AVERAGE(H9:H11)</f>
        <v>4.1333333333333329</v>
      </c>
      <c r="I12" s="23"/>
      <c r="J12" s="24">
        <f>AVERAGE(J9:J11)</f>
        <v>7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184</v>
      </c>
      <c r="E16" s="27" t="s">
        <v>185</v>
      </c>
      <c r="F16" s="27" t="s">
        <v>187</v>
      </c>
      <c r="G16" s="113" t="s">
        <v>184</v>
      </c>
      <c r="H16" s="113"/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0.3659722222222222</v>
      </c>
      <c r="D17" s="28">
        <v>0.36666666666666664</v>
      </c>
      <c r="E17" s="28">
        <v>0.38055555555555554</v>
      </c>
      <c r="F17" s="28">
        <v>0.39861111111111114</v>
      </c>
      <c r="G17" s="28">
        <v>0.75</v>
      </c>
      <c r="H17" s="28"/>
      <c r="I17" s="28"/>
      <c r="J17" s="28"/>
      <c r="K17" s="28"/>
      <c r="L17" s="28"/>
      <c r="M17" s="28"/>
      <c r="N17" s="28"/>
      <c r="O17" s="28"/>
      <c r="P17" s="28">
        <v>0.77500000000000002</v>
      </c>
    </row>
    <row r="18" spans="2:16" ht="14.1" customHeight="1" x14ac:dyDescent="0.35">
      <c r="B18" s="35" t="s">
        <v>42</v>
      </c>
      <c r="C18" s="27">
        <v>5520</v>
      </c>
      <c r="D18" s="27">
        <v>5521</v>
      </c>
      <c r="E18" s="27">
        <v>5533</v>
      </c>
      <c r="F18" s="27">
        <v>5545</v>
      </c>
      <c r="G18" s="27">
        <v>5638</v>
      </c>
      <c r="H18" s="27"/>
      <c r="I18" s="27"/>
      <c r="J18" s="27"/>
      <c r="K18" s="27"/>
      <c r="L18" s="27"/>
      <c r="M18" s="27"/>
      <c r="N18" s="27"/>
      <c r="O18" s="27"/>
      <c r="P18" s="114">
        <v>5643</v>
      </c>
    </row>
    <row r="19" spans="2:16" ht="14.1" customHeight="1" thickBot="1" x14ac:dyDescent="0.4">
      <c r="B19" s="13" t="s">
        <v>43</v>
      </c>
      <c r="C19" s="29"/>
      <c r="D19" s="27">
        <v>5525</v>
      </c>
      <c r="E19" s="30">
        <v>5544</v>
      </c>
      <c r="F19" s="30">
        <v>5637</v>
      </c>
      <c r="G19" s="30">
        <v>5642</v>
      </c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93</v>
      </c>
      <c r="G20" s="33">
        <f>IF(ISNUMBER(G18),G19-G18+1,"")</f>
        <v>5</v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/>
      <c r="K26" s="102"/>
      <c r="L26" s="36" t="s">
        <v>176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0.15138888888888888</v>
      </c>
      <c r="D30" s="43">
        <v>0.1673611111111111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0.38124999999999998</v>
      </c>
    </row>
    <row r="31" spans="2:16" ht="14.1" customHeight="1" x14ac:dyDescent="0.35">
      <c r="B31" s="37" t="s">
        <v>169</v>
      </c>
      <c r="C31" s="47">
        <v>0.15138888888888888</v>
      </c>
      <c r="D31" s="7">
        <v>0.1673611111111111</v>
      </c>
      <c r="E31" s="7">
        <v>6.25E-2</v>
      </c>
      <c r="F31" s="7"/>
      <c r="G31" s="7"/>
      <c r="H31" s="7"/>
      <c r="I31" s="7"/>
      <c r="J31" s="7"/>
      <c r="K31" s="7">
        <v>1.5972222222222221E-2</v>
      </c>
      <c r="L31" s="7"/>
      <c r="M31" s="7"/>
      <c r="N31" s="7"/>
      <c r="O31" s="48"/>
      <c r="P31" s="46">
        <f>SUM(C31:N31)</f>
        <v>0.3972222222222222</v>
      </c>
    </row>
    <row r="32" spans="2:16" ht="14.1" customHeight="1" x14ac:dyDescent="0.35">
      <c r="B32" s="37" t="s">
        <v>65</v>
      </c>
      <c r="C32" s="49">
        <v>0.15138888888888888</v>
      </c>
      <c r="D32" s="50">
        <v>1.8749999999999999E-2</v>
      </c>
      <c r="E32" s="50">
        <v>6.25E-2</v>
      </c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0.23263888888888887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0.14861111111111111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1.5972222222222221E-2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0.16458333333333333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190</v>
      </c>
      <c r="D36" s="155"/>
      <c r="E36" s="154"/>
      <c r="F36" s="155"/>
      <c r="G36" s="154"/>
      <c r="H36" s="155"/>
      <c r="I36" s="154"/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 t="s">
        <v>188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189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 t="s">
        <v>192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550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6" t="s">
        <v>69</v>
      </c>
      <c r="C56" s="17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7" t="s">
        <v>70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71</v>
      </c>
      <c r="O57" s="178"/>
      <c r="P57" s="181"/>
    </row>
    <row r="58" spans="2:16" ht="17.100000000000001" customHeight="1" x14ac:dyDescent="0.35">
      <c r="B58" s="182" t="s">
        <v>72</v>
      </c>
      <c r="C58" s="183"/>
      <c r="D58" s="184"/>
      <c r="E58" s="182" t="s">
        <v>73</v>
      </c>
      <c r="F58" s="183"/>
      <c r="G58" s="184"/>
      <c r="H58" s="183" t="s">
        <v>74</v>
      </c>
      <c r="I58" s="183"/>
      <c r="J58" s="183"/>
      <c r="K58" s="185" t="s">
        <v>75</v>
      </c>
      <c r="L58" s="183"/>
      <c r="M58" s="186"/>
      <c r="N58" s="187"/>
      <c r="O58" s="183"/>
      <c r="P58" s="188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-159.1</v>
      </c>
      <c r="D72" s="60">
        <v>-159.30000000000001</v>
      </c>
      <c r="E72" s="96" t="s">
        <v>118</v>
      </c>
      <c r="F72" s="60">
        <v>26.9</v>
      </c>
      <c r="G72" s="60">
        <v>25.1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-154</v>
      </c>
      <c r="D73" s="60">
        <v>-154.1</v>
      </c>
      <c r="E73" s="98" t="s">
        <v>122</v>
      </c>
      <c r="F73" s="60">
        <v>33.4</v>
      </c>
      <c r="G73" s="60">
        <v>39.700000000000003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-208.7</v>
      </c>
      <c r="D74" s="60">
        <v>-208.7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-122.2</v>
      </c>
      <c r="D75" s="60">
        <v>-121.9</v>
      </c>
      <c r="E75" s="98" t="s">
        <v>132</v>
      </c>
      <c r="F75" s="116">
        <v>40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36.799999999999997</v>
      </c>
      <c r="D76" s="60">
        <v>36.299999999999997</v>
      </c>
      <c r="E76" s="98" t="s">
        <v>137</v>
      </c>
      <c r="F76" s="116">
        <v>45</v>
      </c>
      <c r="G76" s="116">
        <v>45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34.6</v>
      </c>
      <c r="D77" s="60">
        <v>33.700000000000003</v>
      </c>
      <c r="E77" s="98" t="s">
        <v>142</v>
      </c>
      <c r="F77" s="116">
        <v>260</v>
      </c>
      <c r="G77" s="116">
        <v>260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30.2</v>
      </c>
      <c r="D78" s="60">
        <v>29.2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28.8</v>
      </c>
      <c r="D79" s="60">
        <v>27.6</v>
      </c>
      <c r="E79" s="96" t="s">
        <v>152</v>
      </c>
      <c r="F79" s="60">
        <v>18.2</v>
      </c>
      <c r="G79" s="60">
        <v>19.8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3.6200000000000001E-6</v>
      </c>
      <c r="D80" s="115">
        <v>4.0500000000000002E-6</v>
      </c>
      <c r="E80" s="98" t="s">
        <v>157</v>
      </c>
      <c r="F80" s="60">
        <v>62.4</v>
      </c>
      <c r="G80" s="60">
        <v>54.1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180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194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3" t="s">
        <v>193</v>
      </c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35">
      <c r="B88" s="167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0"/>
      <c r="C99" s="171"/>
      <c r="D99" s="171"/>
      <c r="E99" s="171"/>
      <c r="F99" s="171"/>
      <c r="G99" s="171"/>
      <c r="H99" s="171"/>
      <c r="I99" s="171"/>
      <c r="J99" s="171"/>
      <c r="K99" s="171"/>
      <c r="L99" s="171"/>
      <c r="M99" s="171"/>
      <c r="N99" s="171"/>
      <c r="O99" s="171"/>
      <c r="P99" s="172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2025-03-18T18:49:14Z</dcterms:modified>
</cp:coreProperties>
</file>