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2\"/>
    </mc:Choice>
  </mc:AlternateContent>
  <xr:revisionPtr revIDLastSave="0" documentId="13_ncr:1_{0E63B1DA-0E15-4E4D-9467-F28E9FD491E4}" xr6:coauthVersionLast="47" xr6:coauthVersionMax="47" xr10:uidLastSave="{00000000-0000-0000-0000-000000000000}"/>
  <bookViews>
    <workbookView xWindow="24828" yWindow="7416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<sst xmlns="http://schemas.openxmlformats.org/spreadsheetml/2006/main" count="224" uniqueCount="211">
  <si>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</si>
  <si>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</si>
  <si>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</si>
  <si>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</si>
  <si>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</si>
  <si>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</si>
  <si>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</si>
  <si>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</si>
  <si>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</si>
  <si>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</si>
  <si>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</si>
  <si>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</si>
  <si>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</si>
  <si>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</si>
  <si>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</si>
  <si>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</si>
  <si>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</si>
  <si>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</si>
  <si>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</si>
  <si>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</si>
  <si>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</si>
  <si>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</si>
  <si>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</si>
  <si>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</si>
  <si>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</si>
  <si>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</si>
  <si>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</si>
  <si>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</si>
  <si>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</si>
  <si>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</si>
  <si>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</si>
  <si>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</si>
  <si>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</si>
  <si>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</si>
  <si>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</si>
  <si>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</si>
  <si>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</si>
  <si>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</si>
  <si>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</si>
  <si>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</si>
  <si>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</si>
  <si>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</si>
  <si>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</si>
  <si>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</si>
  <si>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</si>
  <si>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</si>
  <si>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</si>
  <si>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</si>
  <si>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</si>
  <si>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</si>
  <si>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</si>
  <si>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</si>
  <si>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</si>
  <si>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</si>
  <si>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</si>
  <si>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</si>
  <si>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</si>
  <si>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</si>
  <si>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</si>
  <si>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</si>
  <si>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</si>
  <si>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</si>
  <si>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</si>
  <si>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</si>
  <si>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</si>
  <si>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</si>
  <si>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</si>
  <si>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</si>
  <si>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</si>
  <si>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</si>
  <si>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</si>
  <si>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</si>
  <si>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</si>
  <si>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</si>
  <si>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</si>
  <si>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</si>
  <si>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</si>
  <si>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</si>
  <si>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</si>
  <si>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</si>
  <si>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</si>
  <si>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</si>
  <si>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</si>
  <si>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</si>
  <si>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</si>
  <si>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</si>
  <si>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</si>
  <si>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</si>
  <si>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</si>
  <si>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</si>
  <si>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</si>
  <si>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</si>
  <si>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</si>
  <si>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</si>
  <si>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</si>
  <si>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</si>
  <si>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</si>
  <si>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</si>
  <si>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</si>
  <si>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</si>
  <si>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</si>
  <si>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</si>
  <si>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</si>
  <si>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</si>
  <si>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</si>
  <si>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</si>
  <si>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</si>
  <si>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</si>
  <si>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</si>
  <si>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</si>
  <si>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</si>
  <si>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</si>
  <si>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</si>
  <si>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</si>
  <si>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</si>
  <si>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</si>
  <si>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</si>
  <si>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</si>
  <si>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</si>
  <si>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</si>
  <si>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</si>
  <si>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</si>
  <si>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</si>
  <si>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</si>
  <si>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</si>
  <si>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</si>
  <si>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</si>
  <si>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</si>
  <si>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</si>
  <si>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</si>
  <si>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</si>
  <si>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</si>
  <si>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</si>
  <si>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</si>
  <si>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</si>
  <si>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</si>
  <si>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</si>
  <si>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</si>
  <si>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</si>
  <si>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</si>
  <si>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</si>
  <si>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</si>
  <si>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</si>
  <si>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</si>
  <si>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</si>
  <si>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</si>
  <si>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</si>
  <si>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</si>
  <si>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</si>
  <si>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</si>
  <si>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</si>
  <si>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</si>
  <si>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</si>
  <si>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</si>
  <si>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</si>
  <si>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</si>
  <si>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</si>
  <si>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</si>
  <si>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</si>
  <si>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</si>
  <si>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</si>
  <si>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</si>
  <si>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</si>
  <si>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</si>
  <si>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</si>
  <si>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</si>
  <si>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</si>
  <si>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</si>
  <si>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</si>
  <si>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</si>
  <si>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</si>
  <si>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</si>
  <si>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</si>
  <si>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</si>
  <si>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</si>
  <si>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</si>
  <si>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</si>
  <si>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</si>
  <si>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</si>
  <si>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</si>
  <si>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</si>
  <si>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KSP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</si>
  <si>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</si>
  <si>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</si>
  <si>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</si>
  <si>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</si>
  <si>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</si>
  <si>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</si>
  <si>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[10:35] Elevation limit으로 KSP02-06h 스크립트의 ZN988-1/ ZN1068 건너뛰고 관측 함</t>
    <phoneticPr fontId="3" type="noConversion"/>
  </si>
  <si>
    <t>[10:54] Gmon 프로그램이 갑자기 종료 됨/ 재실행 후 정상화 됨</t>
    <phoneticPr fontId="3" type="noConversion"/>
  </si>
  <si>
    <t>M_002012-002013:N</t>
    <phoneticPr fontId="3" type="noConversion"/>
  </si>
  <si>
    <t>T_001987</t>
    <phoneticPr fontId="3" type="noConversion"/>
  </si>
  <si>
    <t>I_001958</t>
    <phoneticPr fontId="3" type="noConversion"/>
  </si>
  <si>
    <t>I_001958 KSP Projid가 TMT로 들어 감</t>
    <phoneticPr fontId="3" type="noConversion"/>
  </si>
  <si>
    <t>T_001987 노출 중 elevation limit으로 별이 흐름/ KSP07-12h 스크립트로 바꿈</t>
    <phoneticPr fontId="3" type="noConversion"/>
  </si>
  <si>
    <t>DS9(영상확인)이 2회 종료 됨/ 재실행 후 정상화 됨</t>
    <phoneticPr fontId="3" type="noConversion"/>
  </si>
  <si>
    <t>M_002111-002112:M</t>
    <phoneticPr fontId="3" type="noConversion"/>
  </si>
  <si>
    <t>C_002095-002110</t>
    <phoneticPr fontId="3" type="noConversion"/>
  </si>
  <si>
    <t>I_002153</t>
    <phoneticPr fontId="3" type="noConversion"/>
  </si>
  <si>
    <t>I_002153 filter와 초점값이 누락 됨</t>
    <phoneticPr fontId="3" type="noConversion"/>
  </si>
  <si>
    <t>ESE</t>
    <phoneticPr fontId="3" type="noConversion"/>
  </si>
  <si>
    <t>SE</t>
    <phoneticPr fontId="3" type="noConversion"/>
  </si>
  <si>
    <t>ENE</t>
    <phoneticPr fontId="3" type="noConversion"/>
  </si>
  <si>
    <t>11s/21k</t>
    <phoneticPr fontId="3" type="noConversion"/>
  </si>
  <si>
    <t>25s/25k 15s/21k</t>
    <phoneticPr fontId="3" type="noConversion"/>
  </si>
  <si>
    <t>L_002132-002176</t>
    <phoneticPr fontId="3" type="noConversion"/>
  </si>
  <si>
    <t>BLG 영역 한가운데 달이 들어와 있는 상태로 대부분의 BLG관측이 진행 됨</t>
    <phoneticPr fontId="3" type="noConversion"/>
  </si>
  <si>
    <t>KAMP관측 위치에만 구름이 있음: 관측 중이던 타켓(Mrk1303)을 건너뛰고 다음 타겟(NGC4748)을 관측 함/ 옮긴 타겟에 IC M crash[002111-002112]가 났고</t>
    <phoneticPr fontId="3" type="noConversion"/>
  </si>
  <si>
    <t xml:space="preserve">   구름도 들어와서 재관측 대신 RBS1303[002113]로 타겟으로 옮겨서 관측 함/ 이후 구름이 빠져서 다시 Mrk1303[002114]로 돌아가서 관측을 이어감</t>
    <phoneticPr fontId="3" type="noConversion"/>
  </si>
  <si>
    <t>[15:00-16:20] 옅은 조각 구름이 많이 지나 감</t>
    <phoneticPr fontId="3" type="noConversion"/>
  </si>
  <si>
    <t>돔셔터를 열던 중 뭔가 떨어지는 소리가 들림/ 방풍막과 연결된 롤러가 레일에서 이탈하여 떨어진 것을 확인함/ 관측 종료 후 수리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</si>
</sst>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O81" sqref="O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45710</v>
      </c>
      <c r="D3" s="158"/>
      <c r="E3" s="1"/>
      <c r="F3" s="1"/>
      <c r="G3" s="1"/>
      <c r="H3" s="1"/>
      <c r="I3" s="1"/>
      <c r="J3" s="1"/>
      <c r="K3" s="66" t="s">
        <v>2</v>
      </c>
      <c r="L3" s="159">
        <f>(P31-(P32+P33))/P31*100</f>
        <v>100</v>
      </c>
      <c r="M3" s="159"/>
      <c r="N3" s="66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0.4236111111111111</v>
      </c>
      <c r="D9" s="8">
        <v>1.6</v>
      </c>
      <c r="E9" s="8">
        <v>20.399999999999999</v>
      </c>
      <c r="F9" s="8">
        <v>54.9</v>
      </c>
      <c r="G9" s="36" t="s">
        <v>200</v>
      </c>
      <c r="H9" s="8">
        <v>5.4</v>
      </c>
      <c r="I9" s="36">
        <v>27.5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17.899999999999999</v>
      </c>
      <c r="F10" s="8">
        <v>62.9</v>
      </c>
      <c r="G10" s="36" t="s">
        <v>201</v>
      </c>
      <c r="H10" s="8">
        <v>5.6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0.76875000000000004</v>
      </c>
      <c r="D11" s="15">
        <v>1.4</v>
      </c>
      <c r="E11" s="15">
        <v>15.6</v>
      </c>
      <c r="F11" s="15">
        <v>71.400000000000006</v>
      </c>
      <c r="G11" s="36" t="s">
        <v>202</v>
      </c>
      <c r="H11" s="15">
        <v>3.2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24.34513888888889</v>
      </c>
      <c r="D12" s="19">
        <f>AVERAGE(D9:D11)</f>
        <v>1.6000000000000003</v>
      </c>
      <c r="E12" s="19">
        <f>AVERAGE(E9:E11)</f>
        <v>17.966666666666665</v>
      </c>
      <c r="F12" s="20">
        <f>AVERAGE(F9:F11)</f>
        <v>63.066666666666663</v>
      </c>
      <c r="G12" s="21"/>
      <c r="H12" s="22">
        <f>AVERAGE(H9:H11)</f>
        <v>4.7333333333333334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181</v>
      </c>
      <c r="G16" s="117" t="s">
        <v>182</v>
      </c>
      <c r="H16" s="117" t="s">
        <v>183</v>
      </c>
      <c r="I16" s="27" t="s">
        <v>180</v>
      </c>
      <c r="J16" s="27" t="s">
        <v>184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0.38055555555555554</v>
      </c>
      <c r="D17" s="28">
        <v>0.38124999999999998</v>
      </c>
      <c r="E17" s="28">
        <v>0.40555555555555556</v>
      </c>
      <c r="F17" s="28">
        <v>0.42430555555555555</v>
      </c>
      <c r="G17" s="28">
        <v>0.63541666666666663</v>
      </c>
      <c r="H17" s="28">
        <v>0.7006944444444444</v>
      </c>
      <c r="I17" s="28">
        <v>0.77222222222222225</v>
      </c>
      <c r="J17" s="28">
        <v>0.8</v>
      </c>
      <c r="K17" s="28"/>
      <c r="L17" s="28"/>
      <c r="M17" s="28"/>
      <c r="N17" s="28"/>
      <c r="O17" s="28"/>
      <c r="P17" s="28">
        <v>0.81319444444444444</v>
      </c>
    </row>
    <row r="18" spans="2:16" ht="14.1" customHeight="1" x14ac:dyDescent="0.35">
      <c r="B18" s="35" t="s">
        <v>42</v>
      </c>
      <c r="C18" s="27">
        <v>1932</v>
      </c>
      <c r="D18" s="27">
        <v>1933</v>
      </c>
      <c r="E18" s="27">
        <v>1946</v>
      </c>
      <c r="F18" s="27">
        <v>1958</v>
      </c>
      <c r="G18" s="27">
        <v>2092</v>
      </c>
      <c r="H18" s="27">
        <v>2132</v>
      </c>
      <c r="I18" s="27">
        <v>2177</v>
      </c>
      <c r="J18" s="27">
        <v>2189</v>
      </c>
      <c r="K18" s="27"/>
      <c r="L18" s="27"/>
      <c r="M18" s="27"/>
      <c r="N18" s="27"/>
      <c r="O18" s="27"/>
      <c r="P18" s="190">
        <v>2201</v>
      </c>
    </row>
    <row r="19" spans="2:16" ht="14.1" customHeight="1" thickBot="1" x14ac:dyDescent="0.4">
      <c r="B19" s="13" t="s">
        <v>43</v>
      </c>
      <c r="C19" s="29"/>
      <c r="D19" s="27">
        <v>1937</v>
      </c>
      <c r="E19" s="30">
        <v>1957</v>
      </c>
      <c r="F19" s="30">
        <v>2091</v>
      </c>
      <c r="G19" s="30">
        <v>2131</v>
      </c>
      <c r="H19" s="30">
        <v>2176</v>
      </c>
      <c r="I19" s="30">
        <v>2188</v>
      </c>
      <c r="J19" s="30">
        <v>2200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134</v>
      </c>
      <c r="G20" s="33">
        <f>IF(ISNUMBER(G18),G19-G18+1,"")</f>
        <v>40</v>
      </c>
      <c r="H20" s="33">
        <f>IF(ISNUMBER(H18),H19-H18+1,"")</f>
        <v>45</v>
      </c>
      <c r="I20" s="33">
        <f t="shared" ref="I20:O20" si="0">IF(ISNUMBER(I18),I19-I18+1,"")</f>
        <v>12</v>
      </c>
      <c r="J20" s="33">
        <f t="shared" si="0"/>
        <v>12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6"/>
      <c r="D23" s="116"/>
      <c r="E23" s="36" t="s">
        <v>48</v>
      </c>
      <c r="F23" s="164"/>
      <c r="G23" s="164"/>
      <c r="H23" s="164"/>
      <c r="I23" s="164"/>
      <c r="J23" s="106">
        <v>0.80277777777777781</v>
      </c>
      <c r="K23" s="106">
        <v>0.80277777777777781</v>
      </c>
      <c r="L23" s="116" t="s">
        <v>164</v>
      </c>
      <c r="M23" s="164" t="s">
        <v>203</v>
      </c>
      <c r="N23" s="164"/>
      <c r="O23" s="164"/>
      <c r="P23" s="164"/>
    </row>
    <row r="24" spans="2:16" ht="13.5" customHeight="1" x14ac:dyDescent="0.35">
      <c r="B24" s="165"/>
      <c r="C24" s="106"/>
      <c r="D24" s="106"/>
      <c r="E24" s="113" t="s">
        <v>177</v>
      </c>
      <c r="F24" s="164"/>
      <c r="G24" s="164"/>
      <c r="H24" s="164"/>
      <c r="I24" s="164"/>
      <c r="J24" s="106"/>
      <c r="K24" s="106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6"/>
      <c r="D25" s="116"/>
      <c r="E25" s="113" t="s">
        <v>170</v>
      </c>
      <c r="F25" s="164"/>
      <c r="G25" s="164"/>
      <c r="H25" s="164"/>
      <c r="I25" s="164"/>
      <c r="J25" s="106">
        <v>0.8041666666666667</v>
      </c>
      <c r="K25" s="106">
        <v>0.80555555555555558</v>
      </c>
      <c r="L25" s="36" t="s">
        <v>49</v>
      </c>
      <c r="M25" s="164" t="s">
        <v>204</v>
      </c>
      <c r="N25" s="164"/>
      <c r="O25" s="164"/>
      <c r="P25" s="164"/>
    </row>
    <row r="26" spans="2:16" ht="13.5" customHeight="1" x14ac:dyDescent="0.35">
      <c r="B26" s="165"/>
      <c r="C26" s="106"/>
      <c r="D26" s="106"/>
      <c r="E26" s="113" t="s">
        <v>164</v>
      </c>
      <c r="F26" s="164"/>
      <c r="G26" s="164"/>
      <c r="H26" s="164"/>
      <c r="I26" s="164"/>
      <c r="J26" s="106"/>
      <c r="K26" s="106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7.1527777777777773E-2</v>
      </c>
      <c r="D30" s="43">
        <v>0.21111111111111111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0.34513888888888888</v>
      </c>
    </row>
    <row r="31" spans="2:16" ht="14.1" customHeight="1" x14ac:dyDescent="0.35">
      <c r="B31" s="37" t="s">
        <v>169</v>
      </c>
      <c r="C31" s="47">
        <v>7.1527777777777773E-2</v>
      </c>
      <c r="D31" s="7">
        <v>0.21111111111111111</v>
      </c>
      <c r="E31" s="7">
        <v>6.5277777777777782E-2</v>
      </c>
      <c r="F31" s="7"/>
      <c r="G31" s="7"/>
      <c r="H31" s="7"/>
      <c r="I31" s="7"/>
      <c r="J31" s="7"/>
      <c r="K31" s="7">
        <v>3.3333333333333333E-2</v>
      </c>
      <c r="L31" s="7"/>
      <c r="M31" s="7"/>
      <c r="N31" s="7"/>
      <c r="O31" s="48"/>
      <c r="P31" s="46">
        <f>SUM(C31:N31)</f>
        <v>0.38124999999999998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166</v>
      </c>
      <c r="C34" s="110">
        <f>C31-C32-C33</f>
        <v>7.1527777777777773E-2</v>
      </c>
      <c r="D34" s="110">
        <f t="shared" ref="D34:P34" si="1">D31-D32-D33</f>
        <v>0.21111111111111111</v>
      </c>
      <c r="E34" s="110">
        <f t="shared" si="1"/>
        <v>6.5277777777777782E-2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3.3333333333333333E-2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0.38124999999999998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1" t="s">
        <v>67</v>
      </c>
      <c r="C36" s="154" t="s">
        <v>192</v>
      </c>
      <c r="D36" s="155"/>
      <c r="E36" s="154" t="s">
        <v>191</v>
      </c>
      <c r="F36" s="155"/>
      <c r="G36" s="154" t="s">
        <v>190</v>
      </c>
      <c r="H36" s="155"/>
      <c r="I36" s="154" t="s">
        <v>197</v>
      </c>
      <c r="J36" s="155"/>
      <c r="K36" s="154" t="s">
        <v>196</v>
      </c>
      <c r="L36" s="155"/>
      <c r="M36" s="154" t="s">
        <v>205</v>
      </c>
      <c r="N36" s="155"/>
      <c r="O36" s="150" t="s">
        <v>198</v>
      </c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3" t="s">
        <v>68</v>
      </c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2:16" ht="14.1" customHeight="1" x14ac:dyDescent="0.35">
      <c r="B44" s="125" t="s">
        <v>193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46" t="s">
        <v>188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5" t="s">
        <v>194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 t="s">
        <v>209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 t="s">
        <v>207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 t="s">
        <v>208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 t="s">
        <v>199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5" t="s">
        <v>206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5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1" t="s">
        <v>167</v>
      </c>
      <c r="C53" s="132"/>
      <c r="D53" s="115"/>
      <c r="E53" s="115"/>
      <c r="F53" s="115"/>
      <c r="G53" s="133"/>
      <c r="H53" s="132"/>
      <c r="I53" s="132"/>
      <c r="J53" s="132"/>
      <c r="K53" s="132"/>
      <c r="L53" s="132"/>
      <c r="M53" s="132"/>
      <c r="N53" s="132"/>
      <c r="O53" s="132"/>
      <c r="P53" s="134"/>
    </row>
    <row r="54" spans="2:16" ht="14.1" customHeight="1" thickTop="1" thickBot="1" x14ac:dyDescent="0.4">
      <c r="B54" s="126" t="s">
        <v>187</v>
      </c>
      <c r="C54" s="127"/>
      <c r="D54" s="127"/>
      <c r="E54" s="127"/>
      <c r="F54" s="112">
        <v>70</v>
      </c>
      <c r="G54" s="128"/>
      <c r="H54" s="129"/>
      <c r="I54" s="129"/>
      <c r="J54" s="129"/>
      <c r="K54" s="129"/>
      <c r="L54" s="129"/>
      <c r="M54" s="129"/>
      <c r="N54" s="129"/>
      <c r="O54" s="129"/>
      <c r="P54" s="130"/>
    </row>
    <row r="55" spans="2:16" ht="13.5" customHeight="1" thickTop="1" x14ac:dyDescent="0.35"/>
    <row r="56" spans="2:16" ht="17.25" customHeight="1" x14ac:dyDescent="0.35">
      <c r="B56" s="177" t="s">
        <v>69</v>
      </c>
      <c r="C56" s="17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8" t="s">
        <v>70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71</v>
      </c>
      <c r="O57" s="179"/>
      <c r="P57" s="182"/>
    </row>
    <row r="58" spans="2:16" ht="17.100000000000001" customHeight="1" x14ac:dyDescent="0.35">
      <c r="B58" s="183" t="s">
        <v>72</v>
      </c>
      <c r="C58" s="184"/>
      <c r="D58" s="185"/>
      <c r="E58" s="183" t="s">
        <v>73</v>
      </c>
      <c r="F58" s="184"/>
      <c r="G58" s="185"/>
      <c r="H58" s="184" t="s">
        <v>74</v>
      </c>
      <c r="I58" s="184"/>
      <c r="J58" s="184"/>
      <c r="K58" s="186" t="s">
        <v>75</v>
      </c>
      <c r="L58" s="184"/>
      <c r="M58" s="187"/>
      <c r="N58" s="188"/>
      <c r="O58" s="184"/>
      <c r="P58" s="189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165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1" t="s">
        <v>99</v>
      </c>
      <c r="L64" s="14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5" t="s">
        <v>105</v>
      </c>
      <c r="C69" s="135"/>
      <c r="D69" s="81"/>
      <c r="E69" s="81"/>
      <c r="F69" s="137" t="s">
        <v>106</v>
      </c>
      <c r="G69" s="139" t="s">
        <v>107</v>
      </c>
      <c r="H69" s="81"/>
      <c r="I69" s="135" t="s">
        <v>108</v>
      </c>
      <c r="J69" s="13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6"/>
      <c r="C70" s="136"/>
      <c r="D70" s="85"/>
      <c r="E70" s="86"/>
      <c r="F70" s="138"/>
      <c r="G70" s="140"/>
      <c r="H70" s="87"/>
      <c r="I70" s="136"/>
      <c r="J70" s="13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-157.80000000000001</v>
      </c>
      <c r="D72" s="60">
        <v>-158.9</v>
      </c>
      <c r="E72" s="100" t="s">
        <v>118</v>
      </c>
      <c r="F72" s="60">
        <v>27.1</v>
      </c>
      <c r="G72" s="60">
        <v>24.8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-153.5</v>
      </c>
      <c r="D73" s="60">
        <v>-154.30000000000001</v>
      </c>
      <c r="E73" s="102" t="s">
        <v>122</v>
      </c>
      <c r="F73" s="61">
        <v>31.5</v>
      </c>
      <c r="G73" s="61">
        <v>34.700000000000003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</v>
      </c>
      <c r="D74" s="60">
        <v>-209.1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-121.4</v>
      </c>
      <c r="D75" s="60">
        <v>-123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37.1</v>
      </c>
      <c r="D76" s="60">
        <v>34.9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34.9</v>
      </c>
      <c r="D77" s="60">
        <v>32.799999999999997</v>
      </c>
      <c r="E77" s="102" t="s">
        <v>142</v>
      </c>
      <c r="F77" s="62">
        <v>255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30.5</v>
      </c>
      <c r="D78" s="60">
        <v>28.4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29.1</v>
      </c>
      <c r="D79" s="60">
        <v>27</v>
      </c>
      <c r="E79" s="100" t="s">
        <v>152</v>
      </c>
      <c r="F79" s="60">
        <v>18.7</v>
      </c>
      <c r="G79" s="60">
        <v>16.899999999999999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1.95E-6</v>
      </c>
      <c r="D80" s="64">
        <v>1.31E-6</v>
      </c>
      <c r="E80" s="102" t="s">
        <v>157</v>
      </c>
      <c r="F80" s="61">
        <v>56.8</v>
      </c>
      <c r="G80" s="61">
        <v>59.5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186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210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4" t="s">
        <v>189</v>
      </c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  <c r="P87" s="176"/>
    </row>
    <row r="88" spans="2:16" ht="15" customHeight="1" x14ac:dyDescent="0.35">
      <c r="B88" s="167" t="s">
        <v>195</v>
      </c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2025-02-22T19:53:30Z</dcterms:modified>
</cp:coreProperties>
</file>