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42EBF425-2152-436D-A0B7-917F90853AE3}" xr6:coauthVersionLast="47" xr6:coauthVersionMax="47" xr10:uidLastSave="{00000000-0000-0000-0000-000000000000}"/>
  <bookViews>
    <workbookView xWindow="27612" yWindow="7320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<sst xmlns="http://schemas.openxmlformats.org/spreadsheetml/2006/main" count="223" uniqueCount="208">
  <si>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</si>
  <si>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</si>
  <si>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</si>
  <si>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</si>
  <si>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</si>
  <si>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</si>
  <si>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</si>
  <si>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</si>
  <si>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</si>
  <si>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</si>
  <si>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</si>
  <si>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</si>
  <si>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</si>
  <si>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</si>
  <si>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</si>
  <si>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</si>
  <si>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</si>
  <si>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</si>
  <si>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</si>
  <si>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</si>
  <si>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</si>
  <si>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</si>
  <si>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</si>
  <si>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</si>
  <si>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</si>
  <si>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</si>
  <si>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</si>
  <si>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</si>
  <si>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</si>
  <si>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</si>
  <si>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</si>
  <si>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</si>
  <si>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</si>
  <si>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</si>
  <si>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</si>
  <si>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</si>
  <si>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</si>
  <si>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</si>
  <si>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</si>
  <si>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</si>
  <si>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</si>
  <si>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</si>
  <si>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</si>
  <si>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</si>
  <si>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</si>
  <si>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</si>
  <si>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</si>
  <si>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</si>
  <si>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</si>
  <si>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</si>
  <si>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</si>
  <si>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</si>
  <si>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</si>
  <si>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</si>
  <si>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</si>
  <si>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</si>
  <si>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</si>
  <si>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</si>
  <si>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</si>
  <si>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</si>
  <si>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</si>
  <si>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</si>
  <si>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</si>
  <si>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</si>
  <si>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</si>
  <si>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</si>
  <si>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</si>
  <si>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</si>
  <si>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</si>
  <si>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</si>
  <si>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</si>
  <si>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</si>
  <si>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</si>
  <si>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</si>
  <si>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</si>
  <si>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</si>
  <si>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</si>
  <si>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</si>
  <si>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</si>
  <si>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</si>
  <si>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</si>
  <si>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</si>
  <si>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</si>
  <si>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</si>
  <si>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</si>
  <si>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</si>
  <si>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</si>
  <si>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</si>
  <si>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</si>
  <si>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</si>
  <si>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</si>
  <si>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</si>
  <si>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</si>
  <si>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</si>
  <si>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</si>
  <si>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</si>
  <si>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</si>
  <si>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</si>
  <si>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</si>
  <si>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</si>
  <si>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</si>
  <si>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</si>
  <si>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</si>
  <si>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</si>
  <si>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</si>
  <si>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</si>
  <si>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</si>
  <si>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</si>
  <si>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</si>
  <si>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</si>
  <si>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</si>
  <si>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</si>
  <si>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</si>
  <si>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</si>
  <si>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</si>
  <si>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</si>
  <si>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</si>
  <si>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</si>
  <si>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</si>
  <si>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</si>
  <si>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</si>
  <si>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</si>
  <si>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</si>
  <si>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</si>
  <si>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</si>
  <si>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</si>
  <si>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</si>
  <si>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</si>
  <si>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</si>
  <si>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</si>
  <si>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</si>
  <si>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</si>
  <si>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</si>
  <si>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</si>
  <si>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</si>
  <si>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</si>
  <si>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</si>
  <si>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</si>
  <si>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</si>
  <si>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</si>
  <si>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</si>
  <si>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</si>
  <si>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</si>
  <si>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</si>
  <si>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</si>
  <si>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</si>
  <si>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</si>
  <si>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</si>
  <si>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</si>
  <si>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</si>
  <si>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</si>
  <si>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</si>
  <si>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</si>
  <si>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</si>
  <si>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</si>
  <si>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</si>
  <si>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</si>
  <si>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</si>
  <si>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</si>
  <si>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</si>
  <si>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</si>
  <si>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</si>
  <si>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</si>
  <si>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</si>
  <si>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</si>
  <si>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</si>
  <si>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</si>
  <si>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</si>
  <si>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</si>
  <si>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</si>
  <si>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</si>
  <si>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</si>
  <si>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</si>
  <si>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</si>
  <si>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</si>
  <si>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</si>
  <si>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</si>
  <si>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</si>
  <si>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</si>
  <si>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월령 40%이상으로 방풍막 연결</t>
  </si>
  <si>
    <t>OBS</t>
  </si>
  <si>
    <t>ALL</t>
  </si>
  <si>
    <t>두원재</t>
    <phoneticPr fontId="3" type="noConversion"/>
  </si>
  <si>
    <t>SITE-TMT</t>
    <phoneticPr fontId="3" type="noConversion"/>
  </si>
  <si>
    <t>TMT</t>
    <phoneticPr fontId="3" type="noConversion"/>
  </si>
  <si>
    <t>SITE-KSP</t>
    <phoneticPr fontId="3" type="noConversion"/>
  </si>
  <si>
    <t>SITE-KAMP</t>
    <phoneticPr fontId="3" type="noConversion"/>
  </si>
  <si>
    <t>E_000487</t>
    <phoneticPr fontId="3" type="noConversion"/>
  </si>
  <si>
    <t>E_000496</t>
    <phoneticPr fontId="3" type="noConversion"/>
  </si>
  <si>
    <t>E_000531</t>
    <phoneticPr fontId="3" type="noConversion"/>
  </si>
  <si>
    <t>M_000534-000535</t>
    <phoneticPr fontId="3" type="noConversion"/>
  </si>
  <si>
    <t>I_000518</t>
    <phoneticPr fontId="3" type="noConversion"/>
  </si>
  <si>
    <t>I_000518 필터정보 빠져있음</t>
    <phoneticPr fontId="3" type="noConversion"/>
  </si>
  <si>
    <t>L_000454-000468</t>
    <phoneticPr fontId="3" type="noConversion"/>
  </si>
  <si>
    <t>E_000487 밝은 무늬 현상 발생(ALT:51.9 / AZ:91.8)</t>
    <phoneticPr fontId="3" type="noConversion"/>
  </si>
  <si>
    <t>E_000496 밝은 무늬 현상 발생(ALT:44.6 / AZ:96.0)</t>
    <phoneticPr fontId="3" type="noConversion"/>
  </si>
  <si>
    <t>L_000496-000498</t>
    <phoneticPr fontId="3" type="noConversion"/>
  </si>
  <si>
    <t>L_000549-000564</t>
    <phoneticPr fontId="3" type="noConversion"/>
  </si>
  <si>
    <t>ESE</t>
    <phoneticPr fontId="3" type="noConversion"/>
  </si>
  <si>
    <t>L_000598-000599</t>
    <phoneticPr fontId="3" type="noConversion"/>
  </si>
  <si>
    <t>L_000614-000615</t>
    <phoneticPr fontId="3" type="noConversion"/>
  </si>
  <si>
    <t>6s/27k 9s/28k 11s/25k 14s/23k</t>
    <phoneticPr fontId="3" type="noConversion"/>
  </si>
  <si>
    <t>8s/29k 10s/26k 13s/25k 16s/24k</t>
    <phoneticPr fontId="3" type="noConversion"/>
  </si>
  <si>
    <t>20s/25k 15s/26k 10s/22k</t>
    <phoneticPr fontId="3" type="noConversion"/>
  </si>
  <si>
    <t>25s/25k 18s/26k 11s/24k</t>
    <phoneticPr fontId="3" type="noConversion"/>
  </si>
  <si>
    <t>ALL</t>
    <phoneticPr fontId="3" type="noConversion"/>
  </si>
  <si>
    <t>L_000630-000649</t>
    <phoneticPr fontId="3" type="noConversion"/>
  </si>
  <si>
    <t>E_000531 미러커버 닫고 관측 / 재관측함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</si>
</sst>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7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45704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0.42916666666666664</v>
      </c>
      <c r="D9" s="8">
        <v>4.7</v>
      </c>
      <c r="E9" s="8">
        <v>12.2</v>
      </c>
      <c r="F9" s="8">
        <v>36.4</v>
      </c>
      <c r="G9" s="36" t="s">
        <v>198</v>
      </c>
      <c r="H9" s="8">
        <v>3.8</v>
      </c>
      <c r="I9" s="36">
        <v>86.2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7.7</v>
      </c>
      <c r="E10" s="8">
        <v>10.7</v>
      </c>
      <c r="F10" s="8">
        <v>36.5</v>
      </c>
      <c r="G10" s="36" t="s">
        <v>198</v>
      </c>
      <c r="H10" s="8">
        <v>6.8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0.76458333333333328</v>
      </c>
      <c r="D11" s="15">
        <v>6.1</v>
      </c>
      <c r="E11" s="15">
        <v>9.1</v>
      </c>
      <c r="F11" s="15">
        <v>54.5</v>
      </c>
      <c r="G11" s="36" t="s">
        <v>198</v>
      </c>
      <c r="H11" s="15">
        <v>7.9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24.335416666666667</v>
      </c>
      <c r="D12" s="19">
        <f>AVERAGE(D9:D11)</f>
        <v>6.166666666666667</v>
      </c>
      <c r="E12" s="19">
        <f>AVERAGE(E9:E11)</f>
        <v>10.666666666666666</v>
      </c>
      <c r="F12" s="20">
        <f>AVERAGE(F9:F11)</f>
        <v>42.466666666666669</v>
      </c>
      <c r="G12" s="21"/>
      <c r="H12" s="22">
        <f>AVERAGE(H9:H11)</f>
        <v>6.166666666666667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180</v>
      </c>
      <c r="D16" s="27" t="s">
        <v>181</v>
      </c>
      <c r="E16" s="27" t="s">
        <v>184</v>
      </c>
      <c r="F16" s="27" t="s">
        <v>185</v>
      </c>
      <c r="G16" s="117" t="s">
        <v>186</v>
      </c>
      <c r="H16" s="117" t="s">
        <v>183</v>
      </c>
      <c r="I16" s="27" t="s">
        <v>184</v>
      </c>
      <c r="J16" s="27" t="s">
        <v>205</v>
      </c>
      <c r="K16" s="27"/>
      <c r="L16" s="27"/>
      <c r="M16" s="27"/>
      <c r="N16" s="27"/>
      <c r="O16" s="27"/>
      <c r="P16" s="27" t="s">
        <v>180</v>
      </c>
    </row>
    <row r="17" spans="2:16" ht="14.1" customHeight="1" x14ac:dyDescent="0.35">
      <c r="B17" s="35" t="s">
        <v>41</v>
      </c>
      <c r="C17" s="28">
        <v>0.37361111111111112</v>
      </c>
      <c r="D17" s="28">
        <v>0.375</v>
      </c>
      <c r="E17" s="28">
        <v>0.40902777777777777</v>
      </c>
      <c r="F17" s="28">
        <v>0.42777777777777776</v>
      </c>
      <c r="G17" s="28">
        <v>0.59791666666666665</v>
      </c>
      <c r="H17" s="28">
        <v>0.68263888888888891</v>
      </c>
      <c r="I17" s="28">
        <v>0.76736111111111116</v>
      </c>
      <c r="J17" s="28">
        <v>0.79652777777777772</v>
      </c>
      <c r="K17" s="28"/>
      <c r="L17" s="28"/>
      <c r="M17" s="28"/>
      <c r="N17" s="28"/>
      <c r="O17" s="28"/>
      <c r="P17" s="28">
        <v>0.8041666666666667</v>
      </c>
    </row>
    <row r="18" spans="2:16" ht="14.1" customHeight="1" x14ac:dyDescent="0.35">
      <c r="B18" s="35" t="s">
        <v>42</v>
      </c>
      <c r="C18" s="27">
        <v>388</v>
      </c>
      <c r="D18" s="27">
        <v>389</v>
      </c>
      <c r="E18" s="27">
        <v>415</v>
      </c>
      <c r="F18" s="27">
        <v>427</v>
      </c>
      <c r="G18" s="27">
        <v>531</v>
      </c>
      <c r="H18" s="27">
        <v>584</v>
      </c>
      <c r="I18" s="27">
        <v>639</v>
      </c>
      <c r="J18" s="27">
        <v>651</v>
      </c>
      <c r="K18" s="27"/>
      <c r="L18" s="27"/>
      <c r="M18" s="27"/>
      <c r="N18" s="27"/>
      <c r="O18" s="27"/>
      <c r="P18" s="27">
        <v>664</v>
      </c>
    </row>
    <row r="19" spans="2:16" ht="14.1" customHeight="1" thickBot="1" x14ac:dyDescent="0.4">
      <c r="B19" s="13" t="s">
        <v>43</v>
      </c>
      <c r="C19" s="29"/>
      <c r="D19" s="27">
        <v>401</v>
      </c>
      <c r="E19" s="30">
        <v>426</v>
      </c>
      <c r="F19" s="30">
        <v>530</v>
      </c>
      <c r="G19" s="30">
        <v>583</v>
      </c>
      <c r="H19" s="30">
        <v>638</v>
      </c>
      <c r="I19" s="30">
        <v>650</v>
      </c>
      <c r="J19" s="30">
        <v>663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104</v>
      </c>
      <c r="G20" s="33">
        <f>IF(ISNUMBER(G18),G19-G18+1,"")</f>
        <v>53</v>
      </c>
      <c r="H20" s="33">
        <f>IF(ISNUMBER(H18),H19-H18+1,"")</f>
        <v>55</v>
      </c>
      <c r="I20" s="33">
        <f t="shared" ref="I20:O20" si="0">IF(ISNUMBER(I18),I19-I18+1,"")</f>
        <v>12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6">
        <v>0.38541666666666669</v>
      </c>
      <c r="D24" s="106">
        <v>0.38819444444444445</v>
      </c>
      <c r="E24" s="113" t="s">
        <v>178</v>
      </c>
      <c r="F24" s="154" t="s">
        <v>201</v>
      </c>
      <c r="G24" s="154"/>
      <c r="H24" s="154"/>
      <c r="I24" s="154"/>
      <c r="J24" s="106">
        <v>0.79791666666666672</v>
      </c>
      <c r="K24" s="106">
        <v>0.8</v>
      </c>
      <c r="L24" s="36" t="s">
        <v>176</v>
      </c>
      <c r="M24" s="154" t="s">
        <v>203</v>
      </c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170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>
        <v>0.38958333333333334</v>
      </c>
      <c r="D26" s="106">
        <v>0.3923611111111111</v>
      </c>
      <c r="E26" s="113" t="s">
        <v>164</v>
      </c>
      <c r="F26" s="154" t="s">
        <v>202</v>
      </c>
      <c r="G26" s="154"/>
      <c r="H26" s="154"/>
      <c r="I26" s="154"/>
      <c r="J26" s="106">
        <v>0.80069444444444449</v>
      </c>
      <c r="K26" s="106">
        <v>0.80277777777777781</v>
      </c>
      <c r="L26" s="36" t="s">
        <v>177</v>
      </c>
      <c r="M26" s="154" t="s">
        <v>204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0.33611111111111114</v>
      </c>
      <c r="N30" s="43"/>
      <c r="O30" s="45"/>
      <c r="P30" s="46">
        <f>SUM(C30:J30,L30:N30)</f>
        <v>0.33611111111111114</v>
      </c>
    </row>
    <row r="31" spans="2:16" ht="14.1" customHeight="1" x14ac:dyDescent="0.35">
      <c r="B31" s="37" t="s">
        <v>169</v>
      </c>
      <c r="C31" s="47"/>
      <c r="D31" s="7">
        <v>0.1701388888888889</v>
      </c>
      <c r="E31" s="7">
        <v>8.4722222222222227E-2</v>
      </c>
      <c r="F31" s="7"/>
      <c r="G31" s="7"/>
      <c r="H31" s="7"/>
      <c r="I31" s="7"/>
      <c r="J31" s="7"/>
      <c r="K31" s="7">
        <v>0.12083333333333333</v>
      </c>
      <c r="L31" s="7"/>
      <c r="M31" s="7"/>
      <c r="N31" s="7"/>
      <c r="O31" s="48"/>
      <c r="P31" s="46">
        <f>SUM(C31:N31)</f>
        <v>0.37569444444444444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0.1701388888888889</v>
      </c>
      <c r="E34" s="110">
        <f t="shared" si="1"/>
        <v>8.4722222222222227E-2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0.12083333333333333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0.37569444444444444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193</v>
      </c>
      <c r="D36" s="145"/>
      <c r="E36" s="144" t="s">
        <v>187</v>
      </c>
      <c r="F36" s="145"/>
      <c r="G36" s="144" t="s">
        <v>188</v>
      </c>
      <c r="H36" s="145"/>
      <c r="I36" s="144" t="s">
        <v>196</v>
      </c>
      <c r="J36" s="145"/>
      <c r="K36" s="144" t="s">
        <v>191</v>
      </c>
      <c r="L36" s="145"/>
      <c r="M36" s="144" t="s">
        <v>189</v>
      </c>
      <c r="N36" s="145"/>
      <c r="O36" s="118" t="s">
        <v>190</v>
      </c>
      <c r="P36" s="118"/>
    </row>
    <row r="37" spans="2:16" ht="18" customHeight="1" x14ac:dyDescent="0.35">
      <c r="B37" s="158"/>
      <c r="C37" s="144" t="s">
        <v>197</v>
      </c>
      <c r="D37" s="145"/>
      <c r="E37" s="118" t="s">
        <v>199</v>
      </c>
      <c r="F37" s="118"/>
      <c r="G37" s="118" t="s">
        <v>200</v>
      </c>
      <c r="H37" s="118"/>
      <c r="I37" s="118" t="s">
        <v>206</v>
      </c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194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67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66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207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80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66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66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6" t="s">
        <v>167</v>
      </c>
      <c r="C53" s="187"/>
      <c r="D53" s="115"/>
      <c r="E53" s="115"/>
      <c r="F53" s="115"/>
      <c r="G53" s="188"/>
      <c r="H53" s="187"/>
      <c r="I53" s="187"/>
      <c r="J53" s="187"/>
      <c r="K53" s="187"/>
      <c r="L53" s="187"/>
      <c r="M53" s="187"/>
      <c r="N53" s="187"/>
      <c r="O53" s="187"/>
      <c r="P53" s="189"/>
    </row>
    <row r="54" spans="2:16" ht="14.1" customHeight="1" thickTop="1" thickBot="1" x14ac:dyDescent="0.4">
      <c r="B54" s="181" t="s">
        <v>171</v>
      </c>
      <c r="C54" s="182"/>
      <c r="D54" s="182"/>
      <c r="E54" s="182"/>
      <c r="F54" s="112"/>
      <c r="G54" s="183"/>
      <c r="H54" s="184"/>
      <c r="I54" s="184"/>
      <c r="J54" s="184"/>
      <c r="K54" s="184"/>
      <c r="L54" s="184"/>
      <c r="M54" s="184"/>
      <c r="N54" s="184"/>
      <c r="O54" s="184"/>
      <c r="P54" s="185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1" t="s">
        <v>76</v>
      </c>
      <c r="C59" s="161"/>
      <c r="D59" s="58">
        <v>7</v>
      </c>
      <c r="E59" s="171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1" t="s">
        <v>81</v>
      </c>
      <c r="C60" s="161"/>
      <c r="D60" s="58" t="b">
        <v>1</v>
      </c>
      <c r="E60" s="171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1" t="s">
        <v>86</v>
      </c>
      <c r="C61" s="161"/>
      <c r="D61" s="58" t="b">
        <v>1</v>
      </c>
      <c r="E61" s="171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1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1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1</v>
      </c>
      <c r="E64" s="171" t="s">
        <v>98</v>
      </c>
      <c r="F64" s="161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-159.453</v>
      </c>
      <c r="D72" s="60">
        <v>-162.06</v>
      </c>
      <c r="E72" s="100" t="s">
        <v>118</v>
      </c>
      <c r="F72" s="60">
        <v>22.51</v>
      </c>
      <c r="G72" s="60">
        <v>19.29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-154.952</v>
      </c>
      <c r="D73" s="60">
        <v>-157.88200000000001</v>
      </c>
      <c r="E73" s="102" t="s">
        <v>122</v>
      </c>
      <c r="F73" s="61">
        <v>27.18</v>
      </c>
      <c r="G73" s="61">
        <v>32.17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-203.61199999999999</v>
      </c>
      <c r="D74" s="60">
        <v>-212.03399999999999</v>
      </c>
      <c r="E74" s="102" t="s">
        <v>127</v>
      </c>
      <c r="F74" s="62">
        <v>15</v>
      </c>
      <c r="G74" s="62">
        <v>15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-123.27200000000001</v>
      </c>
      <c r="D75" s="60">
        <v>-128.82499999999999</v>
      </c>
      <c r="E75" s="102" t="s">
        <v>132</v>
      </c>
      <c r="F75" s="62">
        <v>45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32.825000000000003</v>
      </c>
      <c r="D76" s="60">
        <v>29.024999999999999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30.547000000000001</v>
      </c>
      <c r="D77" s="60">
        <v>27.07</v>
      </c>
      <c r="E77" s="102" t="s">
        <v>142</v>
      </c>
      <c r="F77" s="62">
        <v>255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26.145</v>
      </c>
      <c r="D78" s="60">
        <v>22.597999999999999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24.715</v>
      </c>
      <c r="D79" s="60">
        <v>21.213000000000001</v>
      </c>
      <c r="E79" s="100" t="s">
        <v>152</v>
      </c>
      <c r="F79" s="60">
        <v>16</v>
      </c>
      <c r="G79" s="60">
        <v>10.5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8.4399999999999999E-7</v>
      </c>
      <c r="D80" s="64">
        <v>7.2900000000000003E-7</v>
      </c>
      <c r="E80" s="102" t="s">
        <v>157</v>
      </c>
      <c r="F80" s="61">
        <v>37.4</v>
      </c>
      <c r="G80" s="61">
        <v>67.400000000000006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179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2025-02-16T19:37:18Z</dcterms:modified>
</cp:coreProperties>
</file>