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6BF5B9F3-A013-4E69-86B3-0E88DC12BA7F}" xr6:coauthVersionLast="47" xr6:coauthVersionMax="47" xr10:uidLastSave="{00000000-0000-0000-0000-000000000000}"/>
  <bookViews>
    <workbookView xWindow="6648" yWindow="6108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<sst xmlns="http://schemas.openxmlformats.org/spreadsheetml/2006/main" count="212" uniqueCount="198">
  <si>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</si>
  <si>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</si>
  <si>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</si>
  <si>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</si>
  <si>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</si>
  <si>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</si>
  <si>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</si>
  <si>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</si>
  <si>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</si>
  <si>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</si>
  <si>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</si>
  <si>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</si>
  <si>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</si>
  <si>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</si>
  <si>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</si>
  <si>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</si>
  <si>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</si>
  <si>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</si>
  <si>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</si>
  <si>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</si>
  <si>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</si>
  <si>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</si>
  <si>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</si>
  <si>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</si>
  <si>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</si>
  <si>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</si>
  <si>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</si>
  <si>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</si>
  <si>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</si>
  <si>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</si>
  <si>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</si>
  <si>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</si>
  <si>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</si>
  <si>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</si>
  <si>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</si>
  <si>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</si>
  <si>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</si>
  <si>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</si>
  <si>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</si>
  <si>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</si>
  <si>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</si>
  <si>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</si>
  <si>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</si>
  <si>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</si>
  <si>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</si>
  <si>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</si>
  <si>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</si>
  <si>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</si>
  <si>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</si>
  <si>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</si>
  <si>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</si>
  <si>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</si>
  <si>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</si>
  <si>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</si>
  <si>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</si>
  <si>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</si>
  <si>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</si>
  <si>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</si>
  <si>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</si>
  <si>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</si>
  <si>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</si>
  <si>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</si>
  <si>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</si>
  <si>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</si>
  <si>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</si>
  <si>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</si>
  <si>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</si>
  <si>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</si>
  <si>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</si>
  <si>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</si>
  <si>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</si>
  <si>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</si>
  <si>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</si>
  <si>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</si>
  <si>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</si>
  <si>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</si>
  <si>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</si>
  <si>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</si>
  <si>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</si>
  <si>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</si>
  <si>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</si>
  <si>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</si>
  <si>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</si>
  <si>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</si>
  <si>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</si>
  <si>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</si>
  <si>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</si>
  <si>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</si>
  <si>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</si>
  <si>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</si>
  <si>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</si>
  <si>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</si>
  <si>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</si>
  <si>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</si>
  <si>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</si>
  <si>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</si>
  <si>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</si>
  <si>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</si>
  <si>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</si>
  <si>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</si>
  <si>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</si>
  <si>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</si>
  <si>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</si>
  <si>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</si>
  <si>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</si>
  <si>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</si>
  <si>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</si>
  <si>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</si>
  <si>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</si>
  <si>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</si>
  <si>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</si>
  <si>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</si>
  <si>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</si>
  <si>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</si>
  <si>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</si>
  <si>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</si>
  <si>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</si>
  <si>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</si>
  <si>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</si>
  <si>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</si>
  <si>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</si>
  <si>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</si>
  <si>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</si>
  <si>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</si>
  <si>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</si>
  <si>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</si>
  <si>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</si>
  <si>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</si>
  <si>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</si>
  <si>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</si>
  <si>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</si>
  <si>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</si>
  <si>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</si>
  <si>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</si>
  <si>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</si>
  <si>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</si>
  <si>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</si>
  <si>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</si>
  <si>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</si>
  <si>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</si>
  <si>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</si>
  <si>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</si>
  <si>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</si>
  <si>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</si>
  <si>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</si>
  <si>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</si>
  <si>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</si>
  <si>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</si>
  <si>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</si>
  <si>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</si>
  <si>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</si>
  <si>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</si>
  <si>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</si>
  <si>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</si>
  <si>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</si>
  <si>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</si>
  <si>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</si>
  <si>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</si>
  <si>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</si>
  <si>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</si>
  <si>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</si>
  <si>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</si>
  <si>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</si>
  <si>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</si>
  <si>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</si>
  <si>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</si>
  <si>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</si>
  <si>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</si>
  <si>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</si>
  <si>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</si>
  <si>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</si>
  <si>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</si>
  <si>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</si>
  <si>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</si>
  <si>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</si>
  <si>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</si>
  <si>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</si>
  <si>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</si>
  <si>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</si>
  <si>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월령 40%이상으로 방풍막 연결</t>
  </si>
  <si>
    <t>OBS</t>
  </si>
  <si>
    <t>ALL</t>
  </si>
  <si>
    <t>SITE-KSP</t>
    <phoneticPr fontId="3" type="noConversion"/>
  </si>
  <si>
    <t>ALL</t>
    <phoneticPr fontId="3" type="noConversion"/>
  </si>
  <si>
    <t>두원재</t>
    <phoneticPr fontId="3" type="noConversion"/>
  </si>
  <si>
    <t>DS9이 계속해서 꺼지는 현상 발생 (4차례)</t>
    <phoneticPr fontId="3" type="noConversion"/>
  </si>
  <si>
    <t>E_065513</t>
    <phoneticPr fontId="3" type="noConversion"/>
  </si>
  <si>
    <t>E_065513 미러커버 닫고 관측</t>
    <phoneticPr fontId="3" type="noConversion"/>
  </si>
  <si>
    <t>[11:40] 구름으로 인한 관측중지 [12:15] 관측재개</t>
    <phoneticPr fontId="3" type="noConversion"/>
  </si>
  <si>
    <t>-</t>
    <phoneticPr fontId="3" type="noConversion"/>
  </si>
  <si>
    <t>ESE</t>
    <phoneticPr fontId="3" type="noConversion"/>
  </si>
  <si>
    <t>ENE</t>
    <phoneticPr fontId="3" type="noConversion"/>
  </si>
  <si>
    <t>NNE</t>
    <phoneticPr fontId="3" type="noConversion"/>
  </si>
  <si>
    <t>[12:30] 구름으로 인한 관측중지 [12:55] 관측재개</t>
    <phoneticPr fontId="3" type="noConversion"/>
  </si>
  <si>
    <t>M_065479-065487:T</t>
    <phoneticPr fontId="3" type="noConversion"/>
  </si>
  <si>
    <t>C_065504-065517</t>
    <phoneticPr fontId="3" type="noConversion"/>
  </si>
  <si>
    <t>[13:15] 구름으로 인한 관측 중지 [18:10] 관측 종료</t>
    <phoneticPr fontId="3" type="noConversion"/>
  </si>
  <si>
    <t>[09:00] 구름으로 인한 관측 중지 [10:00] AUX 연결이 계속 끊겨 KMTNetControls 재실행 후 정상화 됨 [10:30] 관측시작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</si>
</sst>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F76" sqref="F7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45700</v>
      </c>
      <c r="D3" s="158"/>
      <c r="E3" s="1"/>
      <c r="F3" s="1"/>
      <c r="G3" s="1"/>
      <c r="H3" s="1"/>
      <c r="I3" s="1"/>
      <c r="J3" s="1"/>
      <c r="K3" s="66" t="s">
        <v>2</v>
      </c>
      <c r="L3" s="159">
        <f>(P31-(P32+P33))/P31*100</f>
        <v>20.682302771855007</v>
      </c>
      <c r="M3" s="159"/>
      <c r="N3" s="66" t="s">
        <v>3</v>
      </c>
      <c r="O3" s="159">
        <f>(P31-P33)/P31*100</f>
        <v>97.654584221748408</v>
      </c>
      <c r="P3" s="15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0.43263888888888891</v>
      </c>
      <c r="D9" s="8" t="s">
        <v>189</v>
      </c>
      <c r="E9" s="8">
        <v>18.3</v>
      </c>
      <c r="F9" s="8">
        <v>74.099999999999994</v>
      </c>
      <c r="G9" s="36" t="s">
        <v>190</v>
      </c>
      <c r="H9" s="8">
        <v>5.8</v>
      </c>
      <c r="I9" s="36">
        <v>99.8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189</v>
      </c>
      <c r="E10" s="8">
        <v>18.7</v>
      </c>
      <c r="F10" s="8">
        <v>69.3</v>
      </c>
      <c r="G10" s="36" t="s">
        <v>191</v>
      </c>
      <c r="H10" s="8">
        <v>5.8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0.76111111111111107</v>
      </c>
      <c r="D11" s="15" t="s">
        <v>189</v>
      </c>
      <c r="E11" s="15">
        <v>17.3</v>
      </c>
      <c r="F11" s="15">
        <v>82.6</v>
      </c>
      <c r="G11" s="36" t="s">
        <v>192</v>
      </c>
      <c r="H11" s="15">
        <v>2.6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24.328472222222224</v>
      </c>
      <c r="D12" s="19" t="e">
        <f>AVERAGE(D9:D11)</f>
        <v>#DIV/0!</v>
      </c>
      <c r="E12" s="19">
        <f>AVERAGE(E9:E11)</f>
        <v>18.099999999999998</v>
      </c>
      <c r="F12" s="20">
        <f>AVERAGE(F9:F11)</f>
        <v>75.333333333333329</v>
      </c>
      <c r="G12" s="21"/>
      <c r="H12" s="22">
        <f>AVERAGE(H9:H11)</f>
        <v>4.7333333333333334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180</v>
      </c>
      <c r="D16" s="27" t="s">
        <v>181</v>
      </c>
      <c r="E16" s="27" t="s">
        <v>182</v>
      </c>
      <c r="F16" s="27" t="s">
        <v>183</v>
      </c>
      <c r="G16" s="117"/>
      <c r="H16" s="117"/>
      <c r="I16" s="27"/>
      <c r="J16" s="27"/>
      <c r="K16" s="27"/>
      <c r="L16" s="27"/>
      <c r="M16" s="27"/>
      <c r="N16" s="27"/>
      <c r="O16" s="27"/>
      <c r="P16" s="27" t="s">
        <v>180</v>
      </c>
    </row>
    <row r="17" spans="2:16" ht="14.1" customHeight="1" x14ac:dyDescent="0.35">
      <c r="B17" s="35" t="s">
        <v>41</v>
      </c>
      <c r="C17" s="28">
        <v>0.43611111111111112</v>
      </c>
      <c r="D17" s="28">
        <v>0.43680555555555556</v>
      </c>
      <c r="E17" s="28">
        <v>0.44722222222222224</v>
      </c>
      <c r="F17" s="28">
        <v>0.76527777777777772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0.76944444444444449</v>
      </c>
    </row>
    <row r="18" spans="2:16" ht="14.1" customHeight="1" x14ac:dyDescent="0.35">
      <c r="B18" s="35" t="s">
        <v>42</v>
      </c>
      <c r="C18" s="27">
        <v>65479</v>
      </c>
      <c r="D18" s="27">
        <v>65480</v>
      </c>
      <c r="E18" s="27">
        <v>65485</v>
      </c>
      <c r="F18" s="27">
        <v>65518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65523</v>
      </c>
    </row>
    <row r="19" spans="2:16" ht="14.1" customHeight="1" thickBot="1" x14ac:dyDescent="0.4">
      <c r="B19" s="13" t="s">
        <v>43</v>
      </c>
      <c r="C19" s="29"/>
      <c r="D19" s="27">
        <v>65484</v>
      </c>
      <c r="E19" s="30">
        <v>65518</v>
      </c>
      <c r="F19" s="30">
        <v>65522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34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6"/>
      <c r="D23" s="116"/>
      <c r="E23" s="36" t="s">
        <v>48</v>
      </c>
      <c r="F23" s="164"/>
      <c r="G23" s="164"/>
      <c r="H23" s="164"/>
      <c r="I23" s="164"/>
      <c r="J23" s="106"/>
      <c r="K23" s="106"/>
      <c r="L23" s="116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6"/>
      <c r="D24" s="106"/>
      <c r="E24" s="113" t="s">
        <v>178</v>
      </c>
      <c r="F24" s="164"/>
      <c r="G24" s="164"/>
      <c r="H24" s="164"/>
      <c r="I24" s="164"/>
      <c r="J24" s="106"/>
      <c r="K24" s="106"/>
      <c r="L24" s="36" t="s">
        <v>176</v>
      </c>
      <c r="M24" s="164"/>
      <c r="N24" s="164"/>
      <c r="O24" s="164"/>
      <c r="P24" s="164"/>
    </row>
    <row r="25" spans="2:16" ht="13.5" customHeight="1" x14ac:dyDescent="0.35">
      <c r="B25" s="165"/>
      <c r="C25" s="116"/>
      <c r="D25" s="116"/>
      <c r="E25" s="113" t="s">
        <v>170</v>
      </c>
      <c r="F25" s="164"/>
      <c r="G25" s="164"/>
      <c r="H25" s="164"/>
      <c r="I25" s="164"/>
      <c r="J25" s="106"/>
      <c r="K25" s="106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6"/>
      <c r="D26" s="106"/>
      <c r="E26" s="113" t="s">
        <v>164</v>
      </c>
      <c r="F26" s="164"/>
      <c r="G26" s="164"/>
      <c r="H26" s="164"/>
      <c r="I26" s="164"/>
      <c r="J26" s="106"/>
      <c r="K26" s="106"/>
      <c r="L26" s="36" t="s">
        <v>177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0.32847222222222222</v>
      </c>
      <c r="N30" s="43"/>
      <c r="O30" s="45"/>
      <c r="P30" s="46">
        <f>SUM(C30:J30,L30:N30)</f>
        <v>0.32847222222222222</v>
      </c>
    </row>
    <row r="31" spans="2:16" ht="14.1" customHeight="1" x14ac:dyDescent="0.35">
      <c r="B31" s="37" t="s">
        <v>169</v>
      </c>
      <c r="C31" s="47"/>
      <c r="D31" s="7">
        <v>0.15902777777777777</v>
      </c>
      <c r="E31" s="7">
        <v>8.3333333333333329E-2</v>
      </c>
      <c r="F31" s="7"/>
      <c r="G31" s="7"/>
      <c r="H31" s="7"/>
      <c r="I31" s="7"/>
      <c r="J31" s="7"/>
      <c r="K31" s="7">
        <v>8.3333333333333329E-2</v>
      </c>
      <c r="L31" s="7"/>
      <c r="M31" s="7"/>
      <c r="N31" s="7"/>
      <c r="O31" s="48"/>
      <c r="P31" s="46">
        <f>SUM(C31:N31)</f>
        <v>0.3256944444444444</v>
      </c>
    </row>
    <row r="32" spans="2:16" ht="14.1" customHeight="1" x14ac:dyDescent="0.35">
      <c r="B32" s="37" t="s">
        <v>65</v>
      </c>
      <c r="C32" s="49"/>
      <c r="D32" s="50">
        <v>8.4027777777777785E-2</v>
      </c>
      <c r="E32" s="50">
        <v>8.3333333333333329E-2</v>
      </c>
      <c r="F32" s="50"/>
      <c r="G32" s="50"/>
      <c r="H32" s="50"/>
      <c r="I32" s="50"/>
      <c r="J32" s="50"/>
      <c r="K32" s="50">
        <v>8.3333333333333329E-2</v>
      </c>
      <c r="L32" s="50"/>
      <c r="M32" s="50"/>
      <c r="N32" s="50"/>
      <c r="O32" s="51"/>
      <c r="P32" s="46">
        <f>SUM(C32:N32)</f>
        <v>0.25069444444444444</v>
      </c>
    </row>
    <row r="33" spans="2:16" ht="14.1" customHeight="1" thickBot="1" x14ac:dyDescent="0.4">
      <c r="B33" s="37" t="s">
        <v>66</v>
      </c>
      <c r="C33" s="52"/>
      <c r="D33" s="53">
        <v>7.6388888888888886E-3</v>
      </c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7.6388888888888886E-3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6.7361111111111094E-2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6.7361111111111066E-2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1" t="s">
        <v>67</v>
      </c>
      <c r="C36" s="154" t="s">
        <v>194</v>
      </c>
      <c r="D36" s="155"/>
      <c r="E36" s="154" t="s">
        <v>195</v>
      </c>
      <c r="F36" s="155"/>
      <c r="G36" s="154" t="s">
        <v>186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35">
      <c r="B44" s="125" t="s">
        <v>197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46" t="s">
        <v>185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5" t="s">
        <v>188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0" t="s">
        <v>193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 t="s">
        <v>187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 t="s">
        <v>196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1" t="s">
        <v>167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" customHeight="1" thickTop="1" thickBot="1" x14ac:dyDescent="0.4">
      <c r="B54" s="126" t="s">
        <v>171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165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-158.18100000000001</v>
      </c>
      <c r="D72" s="60">
        <v>-158.06899999999999</v>
      </c>
      <c r="E72" s="100" t="s">
        <v>118</v>
      </c>
      <c r="F72" s="60">
        <v>26.07</v>
      </c>
      <c r="G72" s="60">
        <v>26.08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-153.81399999999999</v>
      </c>
      <c r="D73" s="60">
        <v>-153.44999999999999</v>
      </c>
      <c r="E73" s="102" t="s">
        <v>122</v>
      </c>
      <c r="F73" s="61">
        <v>36.450000000000003</v>
      </c>
      <c r="G73" s="61">
        <v>37.54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-212.46799999999999</v>
      </c>
      <c r="D74" s="60">
        <v>-203.32499999999999</v>
      </c>
      <c r="E74" s="102" t="s">
        <v>127</v>
      </c>
      <c r="F74" s="62">
        <v>5</v>
      </c>
      <c r="G74" s="62">
        <v>15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-123.002</v>
      </c>
      <c r="D75" s="60">
        <v>-122.107</v>
      </c>
      <c r="E75" s="102" t="s">
        <v>132</v>
      </c>
      <c r="F75" s="62">
        <v>45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36.295000000000002</v>
      </c>
      <c r="D76" s="60">
        <v>36.865000000000002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33.950000000000003</v>
      </c>
      <c r="D77" s="60">
        <v>34.347999999999999</v>
      </c>
      <c r="E77" s="102" t="s">
        <v>142</v>
      </c>
      <c r="F77" s="62">
        <v>260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29.649000000000001</v>
      </c>
      <c r="D78" s="60">
        <v>29.94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28.167000000000002</v>
      </c>
      <c r="D79" s="60">
        <v>28.45</v>
      </c>
      <c r="E79" s="100" t="s">
        <v>152</v>
      </c>
      <c r="F79" s="60">
        <v>17.2</v>
      </c>
      <c r="G79" s="60">
        <v>18.899999999999999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3.1300000000000001E-7</v>
      </c>
      <c r="D80" s="64">
        <v>4.5400000000000002E-7</v>
      </c>
      <c r="E80" s="102" t="s">
        <v>157</v>
      </c>
      <c r="F80" s="61">
        <v>80.8</v>
      </c>
      <c r="G80" s="61">
        <v>77.599999999999994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179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2025-02-12T18:54:51Z</dcterms:modified>
</cp:coreProperties>
</file>