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Workbook________"/>
  <mc:AlternateContent xmlns:mc="http://schemas.openxmlformats.org/markup-compatibility/2006">
    <mc:Choice Requires="x15">
      <x15ac:absPath xmlns:x15ac="http://schemas.microsoft.com/office/spreadsheetml/2010/11/ac" url="C:\Users\KMTNetSSO\Desktop\관측일지\2025\2025.02\"/>
    </mc:Choice>
  </mc:AlternateContent>
  <bookViews>
    <workbookView xWindow="0" yWindow="0" windowWidth="5460" windowHeight="68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<sst xmlns="http://schemas.openxmlformats.org/spreadsheetml/2006/main" count="210" uniqueCount="188">
  <si>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</si>
  <si>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</si>
  <si>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</si>
  <si>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</si>
  <si>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</si>
  <si>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</si>
  <si>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</si>
  <si>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</si>
  <si>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</si>
  <si>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</si>
  <si>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</si>
  <si>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</si>
  <si>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</si>
  <si>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</si>
  <si>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</si>
  <si>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</si>
  <si>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</si>
  <si>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</si>
  <si>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</si>
  <si>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</si>
  <si>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</si>
  <si>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</si>
  <si>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</si>
  <si>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</si>
  <si>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</si>
  <si>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</si>
  <si>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</si>
  <si>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</si>
  <si>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</si>
  <si>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</si>
  <si>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</si>
  <si>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</si>
  <si>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</si>
  <si>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</si>
  <si>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</si>
  <si>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</si>
  <si>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</si>
  <si>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</si>
  <si>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</si>
  <si>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</si>
  <si>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</si>
  <si>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</si>
  <si>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</si>
  <si>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</si>
  <si>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</si>
  <si>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</si>
  <si>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</si>
  <si>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</si>
  <si>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</si>
  <si>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</si>
  <si>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</si>
  <si>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</si>
  <si>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</si>
  <si>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</si>
  <si>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</si>
  <si>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</si>
  <si>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</si>
  <si>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</si>
  <si>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</si>
  <si>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</si>
  <si>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</si>
  <si>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</si>
  <si>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</si>
  <si>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</si>
  <si>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</si>
  <si>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</si>
  <si>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</si>
  <si>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</si>
  <si>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</si>
  <si>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</si>
  <si>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</si>
  <si>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</si>
  <si>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</si>
  <si>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</si>
  <si>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</si>
  <si>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</si>
  <si>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</si>
  <si>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</si>
  <si>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</si>
  <si>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</si>
  <si>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</si>
  <si>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</si>
  <si>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</si>
  <si>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</si>
  <si>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</si>
  <si>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</si>
  <si>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</si>
  <si>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</si>
  <si>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</si>
  <si>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</si>
  <si>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</si>
  <si>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</si>
  <si>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</si>
  <si>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</si>
  <si>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</si>
  <si>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</si>
  <si>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</si>
  <si>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</si>
  <si>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</si>
  <si>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</si>
  <si>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</si>
  <si>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</si>
  <si>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</si>
  <si>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</si>
  <si>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</si>
  <si>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</si>
  <si>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</si>
  <si>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</si>
  <si>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</si>
  <si>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</si>
  <si>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</si>
  <si>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</si>
  <si>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</si>
  <si>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</si>
  <si>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</si>
  <si>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</si>
  <si>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</si>
  <si>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</si>
  <si>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</si>
  <si>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</si>
  <si>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</si>
  <si>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</si>
  <si>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</si>
  <si>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</si>
  <si>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</si>
  <si>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</si>
  <si>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</si>
  <si>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</si>
  <si>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</si>
  <si>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</si>
  <si>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</si>
  <si>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</si>
  <si>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</si>
  <si>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</si>
  <si>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</si>
  <si>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</si>
  <si>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</si>
  <si>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</si>
  <si>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</si>
  <si>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</si>
  <si>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</si>
  <si>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</si>
  <si>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</si>
  <si>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</si>
  <si>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</si>
  <si>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</si>
  <si>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</si>
  <si>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</si>
  <si>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</si>
  <si>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</si>
  <si>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</si>
  <si>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</si>
  <si>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</si>
  <si>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</si>
  <si>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</si>
  <si>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</si>
  <si>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</si>
  <si>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</si>
  <si>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</si>
  <si>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</si>
  <si>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</si>
  <si>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</si>
  <si>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</si>
  <si>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</si>
  <si>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</si>
  <si>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</si>
  <si>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</si>
  <si>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</si>
  <si>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</si>
  <si>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</si>
  <si>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</si>
  <si>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 xml:space="preserve">BLG K2 mode(mkk2list.f) LAST No. </t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</si>
  <si>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</si>
  <si>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</si>
  <si>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</si>
  <si>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</si>
  <si>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</si>
  <si>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</si>
  <si>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</si>
  <si>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김예은</t>
  </si>
  <si>
    <t>월령 40%이상으로 방풍막 연결</t>
  </si>
  <si>
    <t>-</t>
  </si>
  <si>
    <t>시스템 엔지니어링 유지보수 작업으로 인해 관측 안함</t>
  </si>
  <si>
    <t>OBS</t>
  </si>
  <si>
    <t>23..4</t>
  </si>
  <si>
    <t>SE</t>
  </si>
  <si>
    <t>ESE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</si>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</sst>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yyyy/mm/dd;@"/>
    <numFmt numFmtId="165" formatCode="h:mm;@"/>
    <numFmt numFmtId="166" formatCode="0.0"/>
    <numFmt numFmtId="167" formatCode=";;;"/>
    <numFmt numFmtId="168" formatCode="0_);\(0\)"/>
    <numFmt numFmtId="169" formatCode="0.0_ "/>
    <numFmt numFmtId="170" formatCode="0_ "/>
    <numFmt numFmtId="171" formatCode="0.0_);[Red]\(0.0\)"/>
  </numFmts>
  <fonts count="38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Calibri"/>
      <family val="3"/>
      <charset val="129"/>
      <scheme val="minor"/>
    </font>
    <font>
      <sz val="8"/>
      <name val="맑은 고딕"/>
      <family val="2"/>
      <charset val="129"/>
    </font>
    <font>
      <sz val="8"/>
      <name val="Calibri"/>
      <family val="2"/>
      <charset val="129"/>
      <scheme val="minor"/>
    </font>
    <font>
      <sz val="8"/>
      <color theme="1"/>
      <name val="Calibri"/>
      <family val="3"/>
      <charset val="129"/>
      <scheme val="minor"/>
    </font>
    <font>
      <b/>
      <sz val="8"/>
      <color theme="1"/>
      <name val="Calibri"/>
      <family val="3"/>
      <charset val="129"/>
      <scheme val="minor"/>
    </font>
    <font>
      <sz val="5"/>
      <color theme="1"/>
      <name val="Calibri"/>
      <family val="3"/>
      <charset val="129"/>
      <scheme val="minor"/>
    </font>
    <font>
      <sz val="8"/>
      <color theme="0"/>
      <name val="Calibri"/>
      <family val="3"/>
      <charset val="129"/>
      <scheme val="minor"/>
    </font>
    <font>
      <sz val="7.5"/>
      <color theme="1"/>
      <name val="Calibri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Calibri"/>
      <family val="3"/>
      <charset val="129"/>
      <scheme val="minor"/>
    </font>
    <font>
      <b/>
      <sz val="6.5"/>
      <color theme="1"/>
      <name val="Calibri"/>
      <family val="3"/>
      <charset val="129"/>
      <scheme val="minor"/>
    </font>
    <font>
      <sz val="8"/>
      <name val="Calibri"/>
      <family val="2"/>
    </font>
    <font>
      <sz val="6.5"/>
      <color theme="1"/>
      <name val="Calibri"/>
      <family val="3"/>
      <charset val="129"/>
      <scheme val="minor"/>
    </font>
    <font>
      <b/>
      <sz val="6"/>
      <name val="Calibri"/>
      <family val="3"/>
      <charset val="129"/>
      <scheme val="minor"/>
    </font>
    <font>
      <sz val="9"/>
      <color theme="1"/>
      <name val="Calibri"/>
      <family val="3"/>
      <charset val="129"/>
      <scheme val="minor"/>
    </font>
    <font>
      <sz val="6"/>
      <color theme="1"/>
      <name val="Calibri"/>
      <family val="3"/>
      <charset val="129"/>
      <scheme val="minor"/>
    </font>
    <font>
      <b/>
      <sz val="7"/>
      <color theme="1"/>
      <name val="Calibri"/>
      <family val="3"/>
      <charset val="129"/>
      <scheme val="minor"/>
    </font>
    <font>
      <b/>
      <sz val="7"/>
      <name val="Calibri"/>
      <family val="3"/>
      <charset val="129"/>
      <scheme val="minor"/>
    </font>
    <font>
      <sz val="7"/>
      <name val="Calibri"/>
      <family val="3"/>
      <charset val="129"/>
      <scheme val="minor"/>
    </font>
    <font>
      <sz val="6"/>
      <name val="Calibri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charset val="129"/>
    </font>
    <font>
      <sz val="8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0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65" fontId="5" fillId="2" borderId="1" xfId="0" applyNumberFormat="1" applyFont="1" applyFill="1" applyBorder="1" applyAlignment="1" applyProtection="1">
      <alignment horizontal="center" vertical="center"/>
      <protection locked="0"/>
    </xf>
    <xf numFmtId="166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65" fontId="5" fillId="2" borderId="2" xfId="0" applyNumberFormat="1" applyFont="1" applyFill="1" applyBorder="1" applyAlignment="1" applyProtection="1">
      <alignment horizontal="center" vertical="center"/>
      <protection locked="0"/>
    </xf>
    <xf numFmtId="166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65" fontId="6" fillId="5" borderId="7" xfId="0" applyNumberFormat="1" applyFont="1" applyFill="1" applyBorder="1" applyAlignment="1" applyProtection="1">
      <alignment horizontal="center" vertical="center"/>
    </xf>
    <xf numFmtId="166" fontId="6" fillId="5" borderId="7" xfId="0" applyNumberFormat="1" applyFont="1" applyFill="1" applyBorder="1" applyAlignment="1" applyProtection="1">
      <alignment horizontal="center" vertical="center"/>
    </xf>
    <xf numFmtId="166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66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65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65" fontId="5" fillId="6" borderId="15" xfId="0" applyNumberFormat="1" applyFont="1" applyFill="1" applyBorder="1" applyAlignment="1" applyProtection="1">
      <alignment horizontal="center" vertical="center"/>
      <protection locked="0"/>
    </xf>
    <xf numFmtId="165" fontId="5" fillId="6" borderId="1" xfId="0" applyNumberFormat="1" applyFont="1" applyFill="1" applyBorder="1" applyAlignment="1" applyProtection="1">
      <alignment horizontal="center" vertical="center"/>
      <protection locked="0"/>
    </xf>
    <xf numFmtId="165" fontId="5" fillId="0" borderId="1" xfId="0" applyNumberFormat="1" applyFont="1" applyFill="1" applyBorder="1" applyProtection="1">
      <alignment vertical="center"/>
    </xf>
    <xf numFmtId="165" fontId="5" fillId="6" borderId="16" xfId="0" applyNumberFormat="1" applyFont="1" applyFill="1" applyBorder="1" applyAlignment="1" applyProtection="1">
      <alignment horizontal="center" vertical="center"/>
      <protection locked="0"/>
    </xf>
    <xf numFmtId="165" fontId="5" fillId="5" borderId="17" xfId="0" applyNumberFormat="1" applyFont="1" applyFill="1" applyBorder="1" applyAlignment="1" applyProtection="1">
      <alignment horizontal="center" vertical="center"/>
    </xf>
    <xf numFmtId="165" fontId="5" fillId="2" borderId="15" xfId="0" applyNumberFormat="1" applyFont="1" applyFill="1" applyBorder="1" applyAlignment="1" applyProtection="1">
      <alignment horizontal="center" vertical="center"/>
      <protection locked="0"/>
    </xf>
    <xf numFmtId="165" fontId="5" fillId="2" borderId="16" xfId="0" applyNumberFormat="1" applyFont="1" applyFill="1" applyBorder="1" applyAlignment="1" applyProtection="1">
      <alignment horizontal="center" vertical="center"/>
      <protection locked="0"/>
    </xf>
    <xf numFmtId="165" fontId="5" fillId="7" borderId="15" xfId="0" applyNumberFormat="1" applyFont="1" applyFill="1" applyBorder="1" applyAlignment="1" applyProtection="1">
      <alignment horizontal="center" vertical="center"/>
      <protection locked="0"/>
    </xf>
    <xf numFmtId="165" fontId="5" fillId="7" borderId="1" xfId="0" applyNumberFormat="1" applyFont="1" applyFill="1" applyBorder="1" applyAlignment="1" applyProtection="1">
      <alignment horizontal="center" vertical="center"/>
      <protection locked="0"/>
    </xf>
    <xf numFmtId="165" fontId="5" fillId="7" borderId="16" xfId="0" applyNumberFormat="1" applyFont="1" applyFill="1" applyBorder="1" applyAlignment="1" applyProtection="1">
      <alignment horizontal="center" vertical="center"/>
      <protection locked="0"/>
    </xf>
    <xf numFmtId="165" fontId="5" fillId="8" borderId="18" xfId="0" applyNumberFormat="1" applyFont="1" applyFill="1" applyBorder="1" applyAlignment="1" applyProtection="1">
      <alignment horizontal="center" vertical="center"/>
      <protection locked="0"/>
    </xf>
    <xf numFmtId="165" fontId="5" fillId="8" borderId="19" xfId="0" applyNumberFormat="1" applyFont="1" applyFill="1" applyBorder="1" applyAlignment="1" applyProtection="1">
      <alignment horizontal="center" vertical="center"/>
      <protection locked="0"/>
    </xf>
    <xf numFmtId="165" fontId="5" fillId="8" borderId="20" xfId="0" applyNumberFormat="1" applyFont="1" applyFill="1" applyBorder="1" applyAlignment="1" applyProtection="1">
      <alignment horizontal="center" vertical="center"/>
      <protection locked="0"/>
    </xf>
    <xf numFmtId="165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67" fontId="5" fillId="2" borderId="39" xfId="0" applyNumberFormat="1" applyFont="1" applyFill="1" applyBorder="1" applyAlignment="1" applyProtection="1">
      <alignment horizontal="center" vertical="center"/>
      <protection locked="0"/>
    </xf>
    <xf numFmtId="168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69" fontId="30" fillId="2" borderId="1" xfId="0" applyNumberFormat="1" applyFont="1" applyFill="1" applyBorder="1" applyAlignment="1" applyProtection="1">
      <alignment horizontal="center" vertical="center"/>
      <protection locked="0"/>
    </xf>
    <xf numFmtId="168" fontId="30" fillId="2" borderId="1" xfId="0" applyNumberFormat="1" applyFont="1" applyFill="1" applyBorder="1" applyAlignment="1" applyProtection="1">
      <alignment horizontal="center" vertical="center"/>
      <protection locked="0"/>
    </xf>
    <xf numFmtId="170" fontId="30" fillId="2" borderId="1" xfId="0" applyNumberFormat="1" applyFont="1" applyFill="1" applyBorder="1" applyAlignment="1" applyProtection="1">
      <alignment horizontal="center" vertical="center"/>
      <protection locked="0"/>
    </xf>
    <xf numFmtId="171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67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67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67" fontId="5" fillId="0" borderId="41" xfId="0" applyNumberFormat="1" applyFont="1" applyFill="1" applyBorder="1" applyAlignment="1" applyProtection="1">
      <alignment horizontal="center" vertical="center"/>
    </xf>
    <xf numFmtId="167" fontId="5" fillId="0" borderId="48" xfId="0" applyNumberFormat="1" applyFont="1" applyFill="1" applyBorder="1" applyAlignment="1" applyProtection="1">
      <alignment horizontal="center" vertical="center"/>
    </xf>
    <xf numFmtId="167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65" fontId="5" fillId="11" borderId="4" xfId="0" applyNumberFormat="1" applyFont="1" applyFill="1" applyBorder="1" applyAlignment="1" applyProtection="1">
      <alignment horizontal="center" vertical="center"/>
    </xf>
    <xf numFmtId="165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65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quotePrefix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64" fontId="6" fillId="2" borderId="1" xfId="0" applyNumberFormat="1" applyFont="1" applyFill="1" applyBorder="1" applyAlignment="1" applyProtection="1">
      <alignment horizontal="center" vertical="center"/>
      <protection locked="0"/>
    </xf>
    <xf numFmtId="164" fontId="6" fillId="2" borderId="2" xfId="0" applyNumberFormat="1" applyFont="1" applyFill="1" applyBorder="1" applyAlignment="1" applyProtection="1">
      <alignment horizontal="center" vertical="center"/>
      <protection locked="0"/>
    </xf>
    <xf numFmtId="169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checked="Checked" fmlaLink="$M$10" lockText="1" noThreeD="1"/>
</file>

<file path=xl/ctrlProps/ctrlProp12.xml><?xml version="1.0" encoding="utf-8"?>
<formControlPr xmlns="http://schemas.microsoft.com/office/spreadsheetml/2009/9/main" objectType="CheckBox" checked="Checked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checked="Checked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Q102"/>
  <sheetViews>
    <sheetView tabSelected="1" topLeftCell="B79" zoomScale="145" zoomScaleNormal="145" workbookViewId="0">
      <selection activeCell="L14" sqref="L14"/>
    </sheetView>
  </sheetViews>
  <sheetFormatPr defaultColWidth="0" defaultRowHeight="11.5" zeroHeight="1"/>
  <cols>
    <col min="1" max="1" width="0.7265625" style="65" customWidth="1"/>
    <col min="2" max="2" width="7.7265625" style="65" customWidth="1"/>
    <col min="3" max="16" width="6.7265625" style="65" customWidth="1"/>
    <col min="17" max="17" width="0.7265625" style="65" customWidth="1"/>
    <col min="18" max="18" width="9.1796875" style="65" hidden="1" customWidth="1"/>
    <col min="19" max="16384" width="9.1796875" style="65" hidden="1"/>
  </cols>
  <sheetData>
    <row r="1" spans="2:16" ht="13.5" customHeight="1"/>
    <row r="2" spans="2:16" ht="14.25" customHeight="1" thickBot="1">
      <c r="B2" s="156" t="s">
        <v>0</v>
      </c>
      <c r="C2" s="15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>
      <c r="B3" s="34" t="s">
        <v>1</v>
      </c>
      <c r="C3" s="157">
        <v>45696</v>
      </c>
      <c r="D3" s="158"/>
      <c r="E3" s="1"/>
      <c r="F3" s="1"/>
      <c r="G3" s="1"/>
      <c r="H3" s="1"/>
      <c r="I3" s="1"/>
      <c r="J3" s="1"/>
      <c r="K3" s="66" t="s">
        <v>2</v>
      </c>
      <c r="L3" s="159" t="e">
        <f>(P31-(P32+P33))/P31*100</f>
        <v>#DIV/0!</v>
      </c>
      <c r="M3" s="159"/>
      <c r="N3" s="66" t="s">
        <v>3</v>
      </c>
      <c r="O3" s="159" t="e">
        <f>(P31-P33)/P31*100</f>
        <v>#DIV/0!</v>
      </c>
      <c r="P3" s="159"/>
    </row>
    <row r="4" spans="2:16" ht="14.25" customHeight="1">
      <c r="B4" s="34" t="s">
        <v>4</v>
      </c>
      <c r="C4" s="2" t="s">
        <v>179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>
      <c r="B7" s="156" t="s">
        <v>6</v>
      </c>
      <c r="C7" s="15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>
      <c r="B9" s="35" t="s">
        <v>21</v>
      </c>
      <c r="C9" s="7">
        <v>0.43611111111111112</v>
      </c>
      <c r="D9" s="8" t="s">
        <v>181</v>
      </c>
      <c r="E9" s="8">
        <v>19.2</v>
      </c>
      <c r="F9" s="8">
        <v>66.8</v>
      </c>
      <c r="G9" s="36" t="s">
        <v>185</v>
      </c>
      <c r="H9" s="8">
        <v>3.7</v>
      </c>
      <c r="I9" s="36">
        <v>79.599999999999994</v>
      </c>
      <c r="J9" s="9">
        <f>IF(L9, 1, 0) + IF(M9, 2, 0) + IF(N9, 4, 0) + IF(O9, 8, 0) + IF(P9, 16, 0)</f>
        <v>10</v>
      </c>
      <c r="K9" s="10" t="b">
        <v>1</v>
      </c>
      <c r="L9" s="10" t="b">
        <v>0</v>
      </c>
      <c r="M9" s="10" t="b">
        <v>1</v>
      </c>
      <c r="N9" s="10" t="b">
        <v>0</v>
      </c>
      <c r="O9" s="10" t="b">
        <v>1</v>
      </c>
      <c r="P9" s="10" t="b">
        <v>0</v>
      </c>
    </row>
    <row r="10" spans="2:16" ht="14.25" customHeight="1">
      <c r="B10" s="35" t="s">
        <v>22</v>
      </c>
      <c r="C10" s="7">
        <v>0.58333333333333337</v>
      </c>
      <c r="D10" s="8" t="s">
        <v>181</v>
      </c>
      <c r="E10" s="8">
        <v>16.600000000000001</v>
      </c>
      <c r="F10" s="8">
        <v>79.400000000000006</v>
      </c>
      <c r="G10" s="36" t="s">
        <v>186</v>
      </c>
      <c r="H10" s="8">
        <v>8.6999999999999993</v>
      </c>
      <c r="I10" s="11"/>
      <c r="J10" s="9">
        <f>IF(L10, 1, 0) + IF(M10, 2, 0) + IF(N10, 4, 0) + IF(O10, 8, 0) + IF(P10, 16, 0)</f>
        <v>2</v>
      </c>
      <c r="K10" s="12" t="b">
        <v>1</v>
      </c>
      <c r="L10" s="12" t="b">
        <v>0</v>
      </c>
      <c r="M10" s="12" t="b">
        <v>1</v>
      </c>
      <c r="N10" s="12" t="b">
        <v>0</v>
      </c>
      <c r="O10" s="12" t="b">
        <v>0</v>
      </c>
      <c r="P10" s="12" t="b">
        <v>0</v>
      </c>
    </row>
    <row r="11" spans="2:16" ht="14.25" customHeight="1" thickBot="1">
      <c r="B11" s="13" t="s">
        <v>23</v>
      </c>
      <c r="C11" s="14">
        <v>0.7583333333333333</v>
      </c>
      <c r="D11" s="15" t="s">
        <v>181</v>
      </c>
      <c r="E11" s="15">
        <v>17.5</v>
      </c>
      <c r="F11" s="15">
        <v>75.2</v>
      </c>
      <c r="G11" s="36" t="s">
        <v>187</v>
      </c>
      <c r="H11" s="15">
        <v>10.7</v>
      </c>
      <c r="I11" s="16"/>
      <c r="J11" s="9">
        <f>IF(L11, 1, 0) + IF(M11, 2, 0) + IF(N11, 4, 0) + IF(O11, 8, 0) + IF(P11, 16, 0)</f>
        <v>2</v>
      </c>
      <c r="K11" s="12" t="b">
        <v>1</v>
      </c>
      <c r="L11" s="12" t="b">
        <v>0</v>
      </c>
      <c r="M11" s="12" t="b">
        <v>1</v>
      </c>
      <c r="N11" s="12" t="b">
        <v>0</v>
      </c>
      <c r="O11" s="12" t="b">
        <v>0</v>
      </c>
      <c r="P11" s="12" t="b">
        <v>0</v>
      </c>
    </row>
    <row r="12" spans="2:16" ht="14.25" customHeight="1" thickBot="1">
      <c r="B12" s="17" t="s">
        <v>24</v>
      </c>
      <c r="C12" s="18">
        <f>(24-C9)+C11</f>
        <v>24.322222222222223</v>
      </c>
      <c r="D12" s="19" t="e">
        <f>AVERAGE(D9:D11)</f>
        <v>#DIV/0!</v>
      </c>
      <c r="E12" s="19">
        <f>AVERAGE(E9:E11)</f>
        <v>17.766666666666666</v>
      </c>
      <c r="F12" s="20">
        <f>AVERAGE(F9:F11)</f>
        <v>73.8</v>
      </c>
      <c r="G12" s="21"/>
      <c r="H12" s="22">
        <f>AVERAGE(H9:H11)</f>
        <v>7.6999999999999993</v>
      </c>
      <c r="I12" s="23"/>
      <c r="J12" s="24">
        <f>AVERAGE(J9:J11)</f>
        <v>4.666666666666667</v>
      </c>
      <c r="K12" s="1"/>
      <c r="L12" s="1"/>
      <c r="M12" s="1"/>
      <c r="N12" s="1"/>
      <c r="O12" s="1"/>
      <c r="P12" s="1"/>
    </row>
    <row r="13" spans="2:16" ht="14.15" customHeight="1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>
      <c r="B14" s="156" t="s">
        <v>25</v>
      </c>
      <c r="C14" s="15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5" customHeight="1">
      <c r="B16" s="35" t="s">
        <v>40</v>
      </c>
      <c r="C16" s="27" t="s">
        <v>183</v>
      </c>
      <c r="D16" s="27"/>
      <c r="E16" s="27"/>
      <c r="F16" s="27"/>
      <c r="G16" s="117"/>
      <c r="H16" s="117"/>
      <c r="I16" s="27"/>
      <c r="J16" s="27"/>
      <c r="K16" s="27"/>
      <c r="L16" s="27"/>
      <c r="M16" s="27"/>
      <c r="N16" s="27"/>
      <c r="O16" s="27"/>
      <c r="P16" s="27" t="s">
        <v>183</v>
      </c>
    </row>
    <row r="17" spans="2:16" ht="14.15" customHeight="1">
      <c r="B17" s="35" t="s">
        <v>41</v>
      </c>
      <c r="C17" s="28">
        <v>0.3888888888888889</v>
      </c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>
        <v>0.77777777777777779</v>
      </c>
    </row>
    <row r="18" spans="2:16" ht="14.15" customHeight="1">
      <c r="B18" s="35" t="s">
        <v>42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</row>
    <row r="19" spans="2:16" ht="14.15" customHeight="1" thickBot="1">
      <c r="B19" s="13" t="s">
        <v>43</v>
      </c>
      <c r="C19" s="29"/>
      <c r="D19" s="27"/>
      <c r="E19" s="30"/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5" customHeight="1" thickBot="1">
      <c r="B20" s="31" t="s">
        <v>44</v>
      </c>
      <c r="C20" s="29"/>
      <c r="D20" s="32" t="str">
        <f>IF(ISNUMBER(D18),D19-D18+1,"")</f>
        <v/>
      </c>
      <c r="E20" s="33" t="str">
        <f>IF(ISNUMBER(E18),E19-E18+1,"")</f>
        <v/>
      </c>
      <c r="F20" s="33" t="str">
        <f>IF(ISNUMBER(F18),F19-F18+1,"")</f>
        <v/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>
      <c r="B22" s="165" t="s">
        <v>45</v>
      </c>
      <c r="C22" s="35" t="s">
        <v>21</v>
      </c>
      <c r="D22" s="35" t="s">
        <v>23</v>
      </c>
      <c r="E22" s="35" t="s">
        <v>46</v>
      </c>
      <c r="F22" s="166" t="s">
        <v>47</v>
      </c>
      <c r="G22" s="166"/>
      <c r="H22" s="166"/>
      <c r="I22" s="166"/>
      <c r="J22" s="35" t="s">
        <v>21</v>
      </c>
      <c r="K22" s="35" t="s">
        <v>23</v>
      </c>
      <c r="L22" s="35" t="s">
        <v>46</v>
      </c>
      <c r="M22" s="166" t="s">
        <v>47</v>
      </c>
      <c r="N22" s="166"/>
      <c r="O22" s="166"/>
      <c r="P22" s="166"/>
    </row>
    <row r="23" spans="2:16" ht="13.5" customHeight="1">
      <c r="B23" s="165"/>
      <c r="C23" s="116"/>
      <c r="D23" s="116"/>
      <c r="E23" s="36" t="s">
        <v>48</v>
      </c>
      <c r="F23" s="164"/>
      <c r="G23" s="164"/>
      <c r="H23" s="164"/>
      <c r="I23" s="164"/>
      <c r="J23" s="106"/>
      <c r="K23" s="106"/>
      <c r="L23" s="116" t="s">
        <v>164</v>
      </c>
      <c r="M23" s="164"/>
      <c r="N23" s="164"/>
      <c r="O23" s="164"/>
      <c r="P23" s="164"/>
    </row>
    <row r="24" spans="2:16" ht="13.5" customHeight="1">
      <c r="B24" s="165"/>
      <c r="C24" s="106"/>
      <c r="D24" s="106"/>
      <c r="E24" s="113" t="s">
        <v>178</v>
      </c>
      <c r="F24" s="164"/>
      <c r="G24" s="164"/>
      <c r="H24" s="164"/>
      <c r="I24" s="164"/>
      <c r="J24" s="106"/>
      <c r="K24" s="106"/>
      <c r="L24" s="36" t="s">
        <v>176</v>
      </c>
      <c r="M24" s="164"/>
      <c r="N24" s="164"/>
      <c r="O24" s="164"/>
      <c r="P24" s="164"/>
    </row>
    <row r="25" spans="2:16" ht="13.5" customHeight="1">
      <c r="B25" s="165"/>
      <c r="C25" s="116"/>
      <c r="D25" s="116"/>
      <c r="E25" s="113" t="s">
        <v>170</v>
      </c>
      <c r="F25" s="164"/>
      <c r="G25" s="164"/>
      <c r="H25" s="164"/>
      <c r="I25" s="164"/>
      <c r="J25" s="106"/>
      <c r="K25" s="106"/>
      <c r="L25" s="36" t="s">
        <v>49</v>
      </c>
      <c r="M25" s="164"/>
      <c r="N25" s="164"/>
      <c r="O25" s="164"/>
      <c r="P25" s="164"/>
    </row>
    <row r="26" spans="2:16" ht="13.5" customHeight="1">
      <c r="B26" s="165"/>
      <c r="C26" s="106"/>
      <c r="D26" s="106"/>
      <c r="E26" s="113" t="s">
        <v>164</v>
      </c>
      <c r="F26" s="164"/>
      <c r="G26" s="164"/>
      <c r="H26" s="164"/>
      <c r="I26" s="164"/>
      <c r="J26" s="106"/>
      <c r="K26" s="106"/>
      <c r="L26" s="36" t="s">
        <v>177</v>
      </c>
      <c r="M26" s="164"/>
      <c r="N26" s="164"/>
      <c r="O26" s="164"/>
      <c r="P26" s="164"/>
    </row>
    <row r="27" spans="2:16" ht="13.5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>
      <c r="B28" s="156" t="s">
        <v>50</v>
      </c>
      <c r="C28" s="156"/>
      <c r="D28" s="15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5" customHeight="1">
      <c r="B30" s="37" t="s">
        <v>168</v>
      </c>
      <c r="C30" s="42"/>
      <c r="D30" s="43"/>
      <c r="E30" s="43"/>
      <c r="F30" s="43"/>
      <c r="G30" s="43"/>
      <c r="H30" s="43">
        <v>0.32222222222222224</v>
      </c>
      <c r="I30" s="43"/>
      <c r="J30" s="43"/>
      <c r="K30" s="44"/>
      <c r="L30" s="43"/>
      <c r="M30" s="43"/>
      <c r="N30" s="43"/>
      <c r="O30" s="45"/>
      <c r="P30" s="46">
        <f>SUM(C30:J30,L30:N30)</f>
        <v>0.32222222222222224</v>
      </c>
    </row>
    <row r="31" spans="2:16" ht="14.15" customHeight="1">
      <c r="B31" s="37" t="s">
        <v>169</v>
      </c>
      <c r="C31" s="4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48">
        <v>0.32222222222222224</v>
      </c>
      <c r="P31" s="46">
        <f>SUM(C31:N31)</f>
        <v>0</v>
      </c>
    </row>
    <row r="32" spans="2:16" ht="14.15" customHeight="1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5" customHeight="1" thickBot="1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5" customHeight="1">
      <c r="B34" s="109" t="s">
        <v>166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</v>
      </c>
    </row>
    <row r="35" spans="2:16" ht="13.5" customHeight="1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>
      <c r="B36" s="151" t="s">
        <v>67</v>
      </c>
      <c r="C36" s="154"/>
      <c r="D36" s="155"/>
      <c r="E36" s="154"/>
      <c r="F36" s="155"/>
      <c r="G36" s="154"/>
      <c r="H36" s="155"/>
      <c r="I36" s="154"/>
      <c r="J36" s="155"/>
      <c r="K36" s="154"/>
      <c r="L36" s="155"/>
      <c r="M36" s="154"/>
      <c r="N36" s="155"/>
      <c r="O36" s="150"/>
      <c r="P36" s="150"/>
    </row>
    <row r="37" spans="2:16" ht="18" customHeight="1">
      <c r="B37" s="152"/>
      <c r="C37" s="154"/>
      <c r="D37" s="155"/>
      <c r="E37" s="150"/>
      <c r="F37" s="150"/>
      <c r="G37" s="150"/>
      <c r="H37" s="150"/>
      <c r="I37" s="150"/>
      <c r="J37" s="150"/>
      <c r="K37" s="150"/>
      <c r="L37" s="150"/>
      <c r="M37" s="154"/>
      <c r="N37" s="155"/>
      <c r="O37" s="150"/>
      <c r="P37" s="150"/>
    </row>
    <row r="38" spans="2:16" ht="18" customHeight="1">
      <c r="B38" s="152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>
      <c r="B39" s="152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</row>
    <row r="40" spans="2:16" ht="18" customHeight="1">
      <c r="B40" s="152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>
      <c r="B41" s="153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>
      <c r="B43" s="143" t="s">
        <v>68</v>
      </c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5"/>
    </row>
    <row r="44" spans="2:16" ht="14.15" customHeight="1">
      <c r="B44" s="125" t="s">
        <v>182</v>
      </c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4"/>
    </row>
    <row r="45" spans="2:16" ht="14.15" customHeight="1">
      <c r="B45" s="146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5" customHeight="1">
      <c r="B46" s="125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5" customHeight="1">
      <c r="B47" s="170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5" customHeight="1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5" customHeight="1">
      <c r="B49" s="147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5" customHeight="1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5" customHeight="1">
      <c r="B51" s="125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5" customHeight="1">
      <c r="B52" s="125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5" customHeight="1" thickBot="1">
      <c r="B53" s="131" t="s">
        <v>167</v>
      </c>
      <c r="C53" s="132"/>
      <c r="D53" s="115"/>
      <c r="E53" s="115"/>
      <c r="F53" s="115"/>
      <c r="G53" s="133"/>
      <c r="H53" s="132"/>
      <c r="I53" s="132"/>
      <c r="J53" s="132"/>
      <c r="K53" s="132"/>
      <c r="L53" s="132"/>
      <c r="M53" s="132"/>
      <c r="N53" s="132"/>
      <c r="O53" s="132"/>
      <c r="P53" s="134"/>
    </row>
    <row r="54" spans="2:16" ht="14.15" customHeight="1" thickTop="1" thickBot="1">
      <c r="B54" s="126" t="s">
        <v>171</v>
      </c>
      <c r="C54" s="127"/>
      <c r="D54" s="127"/>
      <c r="E54" s="127"/>
      <c r="F54" s="112"/>
      <c r="G54" s="128"/>
      <c r="H54" s="129"/>
      <c r="I54" s="129"/>
      <c r="J54" s="129"/>
      <c r="K54" s="129"/>
      <c r="L54" s="129"/>
      <c r="M54" s="129"/>
      <c r="N54" s="129"/>
      <c r="O54" s="129"/>
      <c r="P54" s="130"/>
    </row>
    <row r="55" spans="2:16" ht="13.5" customHeight="1" thickTop="1"/>
    <row r="56" spans="2:16" ht="17.25" customHeight="1">
      <c r="B56" s="177" t="s">
        <v>69</v>
      </c>
      <c r="C56" s="177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49999999999999" customHeight="1">
      <c r="B57" s="178" t="s">
        <v>70</v>
      </c>
      <c r="C57" s="179"/>
      <c r="D57" s="179"/>
      <c r="E57" s="179"/>
      <c r="F57" s="179"/>
      <c r="G57" s="179"/>
      <c r="H57" s="179"/>
      <c r="I57" s="179"/>
      <c r="J57" s="179"/>
      <c r="K57" s="179"/>
      <c r="L57" s="179"/>
      <c r="M57" s="180"/>
      <c r="N57" s="181" t="s">
        <v>71</v>
      </c>
      <c r="O57" s="179"/>
      <c r="P57" s="182"/>
    </row>
    <row r="58" spans="2:16" ht="17.149999999999999" customHeight="1">
      <c r="B58" s="183" t="s">
        <v>72</v>
      </c>
      <c r="C58" s="184"/>
      <c r="D58" s="185"/>
      <c r="E58" s="183" t="s">
        <v>73</v>
      </c>
      <c r="F58" s="184"/>
      <c r="G58" s="185"/>
      <c r="H58" s="184" t="s">
        <v>74</v>
      </c>
      <c r="I58" s="184"/>
      <c r="J58" s="184"/>
      <c r="K58" s="186" t="s">
        <v>75</v>
      </c>
      <c r="L58" s="184"/>
      <c r="M58" s="187"/>
      <c r="N58" s="188"/>
      <c r="O58" s="184"/>
      <c r="P58" s="189"/>
    </row>
    <row r="59" spans="2:16" ht="20.149999999999999" customHeight="1">
      <c r="B59" s="118" t="s">
        <v>76</v>
      </c>
      <c r="C59" s="119"/>
      <c r="D59" s="58">
        <v>7</v>
      </c>
      <c r="E59" s="118" t="s">
        <v>77</v>
      </c>
      <c r="F59" s="119"/>
      <c r="G59" s="58" t="b">
        <v>1</v>
      </c>
      <c r="H59" s="120" t="s">
        <v>78</v>
      </c>
      <c r="I59" s="119"/>
      <c r="J59" s="58" t="b">
        <v>1</v>
      </c>
      <c r="K59" s="120" t="s">
        <v>79</v>
      </c>
      <c r="L59" s="119"/>
      <c r="M59" s="58" t="b">
        <v>1</v>
      </c>
      <c r="N59" s="121" t="s">
        <v>80</v>
      </c>
      <c r="O59" s="119"/>
      <c r="P59" s="58" t="b">
        <v>1</v>
      </c>
    </row>
    <row r="60" spans="2:16" ht="20.149999999999999" customHeight="1">
      <c r="B60" s="118" t="s">
        <v>81</v>
      </c>
      <c r="C60" s="119"/>
      <c r="D60" s="58" t="b">
        <v>1</v>
      </c>
      <c r="E60" s="118" t="s">
        <v>82</v>
      </c>
      <c r="F60" s="119"/>
      <c r="G60" s="58" t="b">
        <v>1</v>
      </c>
      <c r="H60" s="120" t="s">
        <v>83</v>
      </c>
      <c r="I60" s="119"/>
      <c r="J60" s="58" t="b">
        <v>1</v>
      </c>
      <c r="K60" s="120" t="s">
        <v>84</v>
      </c>
      <c r="L60" s="119"/>
      <c r="M60" s="58" t="b">
        <v>1</v>
      </c>
      <c r="N60" s="121" t="s">
        <v>85</v>
      </c>
      <c r="O60" s="119"/>
      <c r="P60" s="58" t="b">
        <v>1</v>
      </c>
    </row>
    <row r="61" spans="2:16" ht="20.149999999999999" customHeight="1">
      <c r="B61" s="118" t="s">
        <v>86</v>
      </c>
      <c r="C61" s="119"/>
      <c r="D61" s="58" t="b">
        <v>1</v>
      </c>
      <c r="E61" s="118" t="s">
        <v>87</v>
      </c>
      <c r="F61" s="119"/>
      <c r="G61" s="58" t="b">
        <v>1</v>
      </c>
      <c r="H61" s="120" t="s">
        <v>88</v>
      </c>
      <c r="I61" s="119"/>
      <c r="J61" s="58" t="b">
        <v>1</v>
      </c>
      <c r="K61" s="120" t="s">
        <v>89</v>
      </c>
      <c r="L61" s="119"/>
      <c r="M61" s="58" t="b">
        <v>1</v>
      </c>
      <c r="N61" s="121" t="s">
        <v>90</v>
      </c>
      <c r="O61" s="119"/>
      <c r="P61" s="58" t="b">
        <v>1</v>
      </c>
    </row>
    <row r="62" spans="2:16" ht="20.149999999999999" customHeight="1">
      <c r="B62" s="120" t="s">
        <v>88</v>
      </c>
      <c r="C62" s="119"/>
      <c r="D62" s="58" t="b">
        <v>1</v>
      </c>
      <c r="E62" s="118" t="s">
        <v>91</v>
      </c>
      <c r="F62" s="119"/>
      <c r="G62" s="58" t="b">
        <v>1</v>
      </c>
      <c r="H62" s="120" t="s">
        <v>92</v>
      </c>
      <c r="I62" s="119"/>
      <c r="J62" s="58" t="b">
        <v>0</v>
      </c>
      <c r="K62" s="120" t="s">
        <v>93</v>
      </c>
      <c r="L62" s="119"/>
      <c r="M62" s="58" t="b">
        <v>1</v>
      </c>
      <c r="N62" s="121" t="s">
        <v>83</v>
      </c>
      <c r="O62" s="119"/>
      <c r="P62" s="58" t="b">
        <v>1</v>
      </c>
    </row>
    <row r="63" spans="2:16" ht="20.149999999999999" customHeight="1">
      <c r="B63" s="120" t="s">
        <v>94</v>
      </c>
      <c r="C63" s="119"/>
      <c r="D63" s="58" t="b">
        <v>1</v>
      </c>
      <c r="E63" s="118" t="s">
        <v>95</v>
      </c>
      <c r="F63" s="119"/>
      <c r="G63" s="58" t="b">
        <v>1</v>
      </c>
      <c r="H63" s="68"/>
      <c r="I63" s="69"/>
      <c r="J63" s="70"/>
      <c r="K63" s="120" t="s">
        <v>96</v>
      </c>
      <c r="L63" s="119"/>
      <c r="M63" s="58" t="b">
        <v>1</v>
      </c>
      <c r="N63" s="121" t="s">
        <v>165</v>
      </c>
      <c r="O63" s="119"/>
      <c r="P63" s="58" t="b">
        <v>1</v>
      </c>
    </row>
    <row r="64" spans="2:16" ht="20.149999999999999" customHeight="1">
      <c r="B64" s="120" t="s">
        <v>97</v>
      </c>
      <c r="C64" s="119"/>
      <c r="D64" s="58" t="b">
        <v>0</v>
      </c>
      <c r="E64" s="118" t="s">
        <v>98</v>
      </c>
      <c r="F64" s="119"/>
      <c r="G64" s="58" t="b">
        <v>1</v>
      </c>
      <c r="H64" s="71"/>
      <c r="I64" s="72"/>
      <c r="J64" s="73"/>
      <c r="K64" s="141" t="s">
        <v>99</v>
      </c>
      <c r="L64" s="142"/>
      <c r="M64" s="58" t="b">
        <v>1</v>
      </c>
      <c r="N64" s="74"/>
      <c r="O64" s="75"/>
      <c r="P64" s="76"/>
    </row>
    <row r="65" spans="2:17" ht="20.149999999999999" customHeight="1">
      <c r="B65" s="75"/>
      <c r="C65" s="75"/>
      <c r="D65" s="77" t="b">
        <v>0</v>
      </c>
      <c r="E65" s="118" t="s">
        <v>162</v>
      </c>
      <c r="F65" s="119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49999999999999" customHeight="1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49999999999999" customHeight="1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49999999999999" customHeight="1" thickBot="1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" customHeight="1">
      <c r="B69" s="135" t="s">
        <v>105</v>
      </c>
      <c r="C69" s="135"/>
      <c r="D69" s="81"/>
      <c r="E69" s="81"/>
      <c r="F69" s="137" t="s">
        <v>106</v>
      </c>
      <c r="G69" s="139" t="s">
        <v>107</v>
      </c>
      <c r="H69" s="81"/>
      <c r="I69" s="135" t="s">
        <v>108</v>
      </c>
      <c r="J69" s="135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" customHeight="1" thickBot="1">
      <c r="B70" s="136"/>
      <c r="C70" s="136"/>
      <c r="D70" s="85"/>
      <c r="E70" s="86"/>
      <c r="F70" s="138"/>
      <c r="G70" s="140"/>
      <c r="H70" s="87"/>
      <c r="I70" s="136"/>
      <c r="J70" s="136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49999999999999" customHeight="1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49999999999999" customHeight="1">
      <c r="B72" s="100" t="s">
        <v>117</v>
      </c>
      <c r="C72" s="60">
        <v>23</v>
      </c>
      <c r="D72" s="60">
        <v>22.8</v>
      </c>
      <c r="E72" s="100" t="s">
        <v>118</v>
      </c>
      <c r="F72" s="60">
        <v>20.7</v>
      </c>
      <c r="G72" s="60">
        <v>20.6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49999999999999" customHeight="1">
      <c r="B73" s="100" t="s">
        <v>121</v>
      </c>
      <c r="C73" s="60">
        <v>23.4</v>
      </c>
      <c r="D73" s="60">
        <v>23.1</v>
      </c>
      <c r="E73" s="102" t="s">
        <v>122</v>
      </c>
      <c r="F73" s="61">
        <v>44.6</v>
      </c>
      <c r="G73" s="61">
        <v>61.6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49999999999999" customHeight="1">
      <c r="B74" s="100" t="s">
        <v>126</v>
      </c>
      <c r="C74" s="60">
        <v>21.5</v>
      </c>
      <c r="D74" s="60">
        <v>21.8</v>
      </c>
      <c r="E74" s="102" t="s">
        <v>127</v>
      </c>
      <c r="F74" s="62" t="s">
        <v>181</v>
      </c>
      <c r="G74" s="62" t="s">
        <v>181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49999999999999" customHeight="1">
      <c r="B75" s="100" t="s">
        <v>131</v>
      </c>
      <c r="C75" s="60">
        <v>24</v>
      </c>
      <c r="D75" s="60">
        <v>23.7</v>
      </c>
      <c r="E75" s="102" t="s">
        <v>132</v>
      </c>
      <c r="F75" s="62" t="s">
        <v>181</v>
      </c>
      <c r="G75" s="62" t="s">
        <v>181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49999999999999" customHeight="1">
      <c r="B76" s="100" t="s">
        <v>136</v>
      </c>
      <c r="C76" s="60">
        <v>32.4</v>
      </c>
      <c r="D76" s="60">
        <v>32.200000000000003</v>
      </c>
      <c r="E76" s="102" t="s">
        <v>137</v>
      </c>
      <c r="F76" s="62" t="s">
        <v>181</v>
      </c>
      <c r="G76" s="62" t="s">
        <v>181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49999999999999" customHeight="1">
      <c r="B77" s="100" t="s">
        <v>141</v>
      </c>
      <c r="C77" s="60">
        <v>29.7</v>
      </c>
      <c r="D77" s="60">
        <v>29.2</v>
      </c>
      <c r="E77" s="102" t="s">
        <v>142</v>
      </c>
      <c r="F77" s="62" t="s">
        <v>181</v>
      </c>
      <c r="G77" s="62" t="s">
        <v>181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49999999999999" customHeight="1">
      <c r="B78" s="100" t="s">
        <v>146</v>
      </c>
      <c r="C78" s="60">
        <v>25.3</v>
      </c>
      <c r="D78" s="60">
        <v>24.8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49999999999999" customHeight="1">
      <c r="B79" s="100" t="s">
        <v>151</v>
      </c>
      <c r="C79" s="60">
        <v>23.9</v>
      </c>
      <c r="D79" s="60" t="s">
        <v>184</v>
      </c>
      <c r="E79" s="100" t="s">
        <v>152</v>
      </c>
      <c r="F79" s="60">
        <v>16.8</v>
      </c>
      <c r="G79" s="60">
        <v>18.100000000000001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49999999999999" customHeight="1">
      <c r="B80" s="105" t="s">
        <v>156</v>
      </c>
      <c r="C80" s="64">
        <v>2.31E-3</v>
      </c>
      <c r="D80" s="64">
        <v>9.7000000000000005E-4</v>
      </c>
      <c r="E80" s="102" t="s">
        <v>157</v>
      </c>
      <c r="F80" s="61">
        <v>60.4</v>
      </c>
      <c r="G80" s="61">
        <v>49.6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49999999999999" customHeight="1"/>
    <row r="82" spans="2:16" ht="20.149999999999999" customHeight="1"/>
    <row r="83" spans="2:16" ht="20.149999999999999" customHeight="1"/>
    <row r="84" spans="2:16" ht="15" customHeight="1">
      <c r="B84" s="160" t="s">
        <v>161</v>
      </c>
      <c r="C84" s="160"/>
    </row>
    <row r="85" spans="2:16" ht="15" customHeight="1">
      <c r="B85" s="161" t="s">
        <v>180</v>
      </c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5" customHeight="1">
      <c r="B86" s="167"/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9"/>
    </row>
    <row r="87" spans="2:16" ht="15" customHeight="1">
      <c r="B87" s="174"/>
      <c r="C87" s="175"/>
      <c r="D87" s="175"/>
      <c r="E87" s="175"/>
      <c r="F87" s="175"/>
      <c r="G87" s="175"/>
      <c r="H87" s="175"/>
      <c r="I87" s="175"/>
      <c r="J87" s="175"/>
      <c r="K87" s="175"/>
      <c r="L87" s="175"/>
      <c r="M87" s="175"/>
      <c r="N87" s="175"/>
      <c r="O87" s="175"/>
      <c r="P87" s="176"/>
    </row>
    <row r="88" spans="2:16" ht="15" customHeight="1">
      <c r="B88" s="167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9"/>
    </row>
    <row r="89" spans="2:16" ht="15" customHeight="1">
      <c r="B89" s="167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9"/>
    </row>
    <row r="90" spans="2:16" ht="15" customHeight="1">
      <c r="B90" s="167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9"/>
    </row>
    <row r="91" spans="2:16" ht="15" customHeight="1">
      <c r="B91" s="167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9"/>
    </row>
    <row r="92" spans="2:16" ht="15" customHeight="1">
      <c r="B92" s="167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9"/>
    </row>
    <row r="93" spans="2:16" ht="15" customHeight="1">
      <c r="B93" s="167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9"/>
    </row>
    <row r="94" spans="2:16" ht="15" customHeight="1">
      <c r="B94" s="167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9"/>
    </row>
    <row r="95" spans="2:16" ht="15" customHeight="1">
      <c r="B95" s="167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9"/>
    </row>
    <row r="96" spans="2:16" ht="15" customHeight="1">
      <c r="B96" s="167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9"/>
    </row>
    <row r="97" spans="2:16" ht="15" customHeight="1">
      <c r="B97" s="167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9"/>
    </row>
    <row r="98" spans="2:16" ht="15" customHeight="1">
      <c r="B98" s="167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9"/>
    </row>
    <row r="99" spans="2:16" ht="15" customHeight="1">
      <c r="B99" s="171"/>
      <c r="C99" s="172"/>
      <c r="D99" s="172"/>
      <c r="E99" s="172"/>
      <c r="F99" s="172"/>
      <c r="G99" s="172"/>
      <c r="H99" s="172"/>
      <c r="I99" s="172"/>
      <c r="J99" s="172"/>
      <c r="K99" s="172"/>
      <c r="L99" s="172"/>
      <c r="M99" s="172"/>
      <c r="N99" s="172"/>
      <c r="O99" s="172"/>
      <c r="P99" s="173"/>
    </row>
    <row r="100" spans="2:16" ht="15" customHeight="1"/>
    <row r="101" spans="2:16" ht="15" hidden="1" customHeight="1"/>
    <row r="102" spans="2:16" ht="15" hidden="1" customHeight="1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>
      <formula1>$M$70:$P$70</formula1>
    </dataValidation>
    <dataValidation type="list" showInputMessage="1" showErrorMessage="1" sqref="N82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KMTNetSSO</cp:lastModifiedBy>
  <cp:lastPrinted>2024-03-05T14:50:54Z</cp:lastPrinted>
  <dcterms:created xsi:type="dcterms:W3CDTF">2024-02-29T07:36:25Z</dcterms:created>
  <dcterms:modified xsi:type="dcterms:W3CDTF">2025-02-08T20:05:35Z</dcterms:modified>
</cp:coreProperties>
</file>