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2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<sst xmlns="http://schemas.openxmlformats.org/spreadsheetml/2006/main" count="208" uniqueCount="192">
  <si>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</si>
  <si>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</si>
  <si>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</si>
  <si>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</si>
  <si>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</si>
  <si>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</si>
  <si>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</si>
  <si>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</si>
  <si>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</si>
  <si>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</si>
  <si>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</si>
  <si>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</si>
  <si>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</si>
  <si>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</si>
  <si>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</si>
  <si>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</si>
  <si>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</si>
  <si>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</si>
  <si>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</si>
  <si>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</si>
  <si>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</si>
  <si>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</si>
  <si>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</si>
  <si>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</si>
  <si>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</si>
  <si>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</si>
  <si>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</si>
  <si>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</si>
  <si>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</si>
  <si>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</si>
  <si>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</si>
  <si>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</si>
  <si>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</si>
  <si>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</si>
  <si>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</si>
  <si>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</si>
  <si>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</si>
  <si>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</si>
  <si>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</si>
  <si>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</si>
  <si>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</si>
  <si>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</si>
  <si>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</si>
  <si>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</si>
  <si>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</si>
  <si>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</si>
  <si>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</si>
  <si>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</si>
  <si>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</si>
  <si>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</si>
  <si>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</si>
  <si>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</si>
  <si>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</si>
  <si>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</si>
  <si>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</si>
  <si>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</si>
  <si>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</si>
  <si>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</si>
  <si>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</si>
  <si>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</si>
  <si>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</si>
  <si>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</si>
  <si>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</si>
  <si>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</si>
  <si>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</si>
  <si>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</si>
  <si>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</si>
  <si>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</si>
  <si>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</si>
  <si>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</si>
  <si>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</si>
  <si>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</si>
  <si>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</si>
  <si>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</si>
  <si>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</si>
  <si>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</si>
  <si>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</si>
  <si>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</si>
  <si>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</si>
  <si>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</si>
  <si>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</si>
  <si>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</si>
  <si>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</si>
  <si>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</si>
  <si>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</si>
  <si>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</si>
  <si>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</si>
  <si>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</si>
  <si>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</si>
  <si>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</si>
  <si>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</si>
  <si>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</si>
  <si>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</si>
  <si>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</si>
  <si>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</si>
  <si>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</si>
  <si>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</si>
  <si>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</si>
  <si>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</si>
  <si>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</si>
  <si>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</si>
  <si>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</si>
  <si>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</si>
  <si>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</si>
  <si>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</si>
  <si>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</si>
  <si>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</si>
  <si>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</si>
  <si>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</si>
  <si>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</si>
  <si>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</si>
  <si>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</si>
  <si>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</si>
  <si>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</si>
  <si>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</si>
  <si>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</si>
  <si>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</si>
  <si>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</si>
  <si>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</si>
  <si>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</si>
  <si>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</si>
  <si>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</si>
  <si>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</si>
  <si>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</si>
  <si>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</si>
  <si>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</si>
  <si>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</si>
  <si>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</si>
  <si>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</si>
  <si>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</si>
  <si>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</si>
  <si>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</si>
  <si>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</si>
  <si>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</si>
  <si>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</si>
  <si>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</si>
  <si>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</si>
  <si>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</si>
  <si>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</si>
  <si>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</si>
  <si>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</si>
  <si>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</si>
  <si>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</si>
  <si>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</si>
  <si>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</si>
  <si>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</si>
  <si>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</si>
  <si>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</si>
  <si>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</si>
  <si>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</si>
  <si>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</si>
  <si>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</si>
  <si>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</si>
  <si>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</si>
  <si>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</si>
  <si>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</si>
  <si>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</si>
  <si>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</si>
  <si>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</si>
  <si>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</si>
  <si>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</si>
  <si>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</si>
  <si>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</si>
  <si>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</si>
  <si>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</si>
  <si>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</si>
  <si>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</si>
  <si>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</si>
  <si>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</si>
  <si>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</si>
  <si>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</si>
  <si>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</si>
  <si>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</si>
  <si>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</si>
  <si>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</si>
  <si>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</si>
  <si>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</si>
  <si>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</si>
  <si>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</si>
  <si>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</si>
  <si>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ALL</t>
  </si>
  <si>
    <t>방풍막 파손</t>
  </si>
  <si>
    <t>김예은</t>
  </si>
  <si>
    <t>-</t>
  </si>
  <si>
    <t>ASPEC</t>
  </si>
  <si>
    <t>N</t>
  </si>
  <si>
    <t>[10:00] 짙은 구름으로 인한 관측 대기/ [12:10] 관측 재개</t>
  </si>
  <si>
    <t>WNW</t>
  </si>
  <si>
    <t>E_064663-064667</t>
  </si>
  <si>
    <t>E_064668</t>
  </si>
  <si>
    <t>E_064668 object test로 바꾸기 전에 수동관측을 함</t>
  </si>
  <si>
    <t>E_064663-064667 초점 확인 영상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</si>
</sst>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8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  <font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7" fillId="0" borderId="26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43" zoomScale="145" zoomScaleNormal="145" workbookViewId="0">
      <selection activeCell="B46" sqref="B46:P46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56">
        <v>45692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77.80219780219781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0.43888888888888888</v>
      </c>
      <c r="D9" s="8" t="s">
        <v>183</v>
      </c>
      <c r="E9" s="8">
        <v>19.7</v>
      </c>
      <c r="F9" s="8">
        <v>62.7</v>
      </c>
      <c r="G9" s="36" t="s">
        <v>185</v>
      </c>
      <c r="H9" s="8">
        <v>10.199999999999999</v>
      </c>
      <c r="I9" s="36">
        <v>39.200000000000003</v>
      </c>
      <c r="J9" s="9">
        <f>IF(L9, 1, 0) + IF(M9, 2, 0) + IF(N9, 4, 0) + IF(O9, 8, 0) + IF(P9, 16, 0)</f>
        <v>10</v>
      </c>
      <c r="K9" s="10" t="b">
        <v>0</v>
      </c>
      <c r="L9" s="10" t="b">
        <v>0</v>
      </c>
      <c r="M9" s="10" t="b">
        <v>1</v>
      </c>
      <c r="N9" s="10" t="b">
        <v>0</v>
      </c>
      <c r="O9" s="10" t="b">
        <v>1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 t="s">
        <v>183</v>
      </c>
      <c r="E10" s="8">
        <v>18.2</v>
      </c>
      <c r="F10" s="8">
        <v>74</v>
      </c>
      <c r="G10" s="36" t="s">
        <v>187</v>
      </c>
      <c r="H10" s="8">
        <v>1.2</v>
      </c>
      <c r="I10" s="11"/>
      <c r="J10" s="9">
        <f>IF(L10, 1, 0) + IF(M10, 2, 0) + IF(N10, 4, 0) + IF(O10, 8, 0) + IF(P10, 16, 0)</f>
        <v>1</v>
      </c>
      <c r="K10" s="12" t="b">
        <v>1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0.75486111111111109</v>
      </c>
      <c r="D11" s="15" t="s">
        <v>183</v>
      </c>
      <c r="E11" s="15">
        <v>17.600000000000001</v>
      </c>
      <c r="F11" s="15">
        <v>62.2</v>
      </c>
      <c r="G11" s="36" t="s">
        <v>185</v>
      </c>
      <c r="H11" s="15">
        <v>2.4</v>
      </c>
      <c r="I11" s="16"/>
      <c r="J11" s="9">
        <f>IF(L11, 1, 0) + IF(M11, 2, 0) + IF(N11, 4, 0) + IF(O11, 8, 0) + IF(P11, 16, 0)</f>
        <v>1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24.315972222222221</v>
      </c>
      <c r="D12" s="19" t="e">
        <f>AVERAGE(D9:D11)</f>
        <v>#DIV/0!</v>
      </c>
      <c r="E12" s="19">
        <f>AVERAGE(E9:E11)</f>
        <v>18.5</v>
      </c>
      <c r="F12" s="20">
        <f>AVERAGE(F9:F11)</f>
        <v>66.3</v>
      </c>
      <c r="G12" s="21"/>
      <c r="H12" s="22">
        <f>AVERAGE(H9:H11)</f>
        <v>4.5999999999999996</v>
      </c>
      <c r="I12" s="23"/>
      <c r="J12" s="24">
        <f>AVERAGE(J9:J11)</f>
        <v>4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180</v>
      </c>
      <c r="E16" s="27" t="s">
        <v>184</v>
      </c>
      <c r="F16" s="27" t="s">
        <v>180</v>
      </c>
      <c r="G16" s="117"/>
      <c r="H16" s="11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0.39374999999999999</v>
      </c>
      <c r="D17" s="28">
        <v>0.39652777777777781</v>
      </c>
      <c r="E17" s="28">
        <v>0.50902777777777775</v>
      </c>
      <c r="F17" s="28">
        <v>0.7583333333333333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0.76250000000000007</v>
      </c>
    </row>
    <row r="18" spans="2:16" ht="14.15" customHeight="1">
      <c r="B18" s="35" t="s">
        <v>42</v>
      </c>
      <c r="C18" s="27">
        <v>64623</v>
      </c>
      <c r="D18" s="27">
        <v>64624</v>
      </c>
      <c r="E18" s="27">
        <v>64646</v>
      </c>
      <c r="F18" s="27">
        <v>64692</v>
      </c>
      <c r="G18" s="27"/>
      <c r="H18" s="27"/>
      <c r="I18" s="27"/>
      <c r="J18" s="27"/>
      <c r="K18" s="27"/>
      <c r="L18" s="27"/>
      <c r="M18" s="27"/>
      <c r="N18" s="27"/>
      <c r="O18" s="27"/>
      <c r="P18" s="27">
        <v>64697</v>
      </c>
    </row>
    <row r="19" spans="2:16" ht="14.15" customHeight="1" thickBot="1">
      <c r="B19" s="13" t="s">
        <v>43</v>
      </c>
      <c r="C19" s="29"/>
      <c r="D19" s="27">
        <v>64628</v>
      </c>
      <c r="E19" s="30">
        <v>64692</v>
      </c>
      <c r="F19" s="30">
        <v>64696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5</v>
      </c>
      <c r="E20" s="33">
        <f>IF(ISNUMBER(E18),E19-E18+1,"")</f>
        <v>47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>
      <c r="B23" s="164"/>
      <c r="C23" s="116"/>
      <c r="D23" s="116"/>
      <c r="E23" s="36" t="s">
        <v>48</v>
      </c>
      <c r="F23" s="163"/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>
      <c r="B24" s="164"/>
      <c r="C24" s="106"/>
      <c r="D24" s="106"/>
      <c r="E24" s="113" t="s">
        <v>179</v>
      </c>
      <c r="F24" s="163"/>
      <c r="G24" s="163"/>
      <c r="H24" s="163"/>
      <c r="I24" s="163"/>
      <c r="J24" s="106"/>
      <c r="K24" s="106"/>
      <c r="L24" s="36" t="s">
        <v>177</v>
      </c>
      <c r="M24" s="163"/>
      <c r="N24" s="163"/>
      <c r="O24" s="163"/>
      <c r="P24" s="163"/>
    </row>
    <row r="25" spans="2:16" ht="13.5" customHeight="1">
      <c r="B25" s="164"/>
      <c r="C25" s="116"/>
      <c r="D25" s="116"/>
      <c r="E25" s="113" t="s">
        <v>171</v>
      </c>
      <c r="F25" s="163"/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>
      <c r="B26" s="164"/>
      <c r="C26" s="106"/>
      <c r="D26" s="106"/>
      <c r="E26" s="113" t="s">
        <v>165</v>
      </c>
      <c r="F26" s="163"/>
      <c r="G26" s="163"/>
      <c r="H26" s="163"/>
      <c r="I26" s="163"/>
      <c r="J26" s="106"/>
      <c r="K26" s="106"/>
      <c r="L26" s="36" t="s">
        <v>178</v>
      </c>
      <c r="M26" s="163"/>
      <c r="N26" s="163"/>
      <c r="O26" s="163"/>
      <c r="P26" s="163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/>
      <c r="E30" s="43"/>
      <c r="F30" s="43"/>
      <c r="G30" s="43"/>
      <c r="H30" s="43">
        <v>0.31597222222222221</v>
      </c>
      <c r="I30" s="43"/>
      <c r="J30" s="43"/>
      <c r="K30" s="44"/>
      <c r="L30" s="43"/>
      <c r="M30" s="43"/>
      <c r="N30" s="43"/>
      <c r="O30" s="45"/>
      <c r="P30" s="46">
        <f>SUM(C30:J30,L30:N30)</f>
        <v>0.31597222222222221</v>
      </c>
    </row>
    <row r="31" spans="2:16" ht="14.15" customHeight="1">
      <c r="B31" s="37" t="s">
        <v>170</v>
      </c>
      <c r="C31" s="47"/>
      <c r="D31" s="7"/>
      <c r="E31" s="7"/>
      <c r="F31" s="7"/>
      <c r="G31" s="7"/>
      <c r="H31" s="7">
        <v>0.31597222222222221</v>
      </c>
      <c r="I31" s="7"/>
      <c r="J31" s="7"/>
      <c r="K31" s="7"/>
      <c r="L31" s="7"/>
      <c r="M31" s="7"/>
      <c r="N31" s="7"/>
      <c r="O31" s="48"/>
      <c r="P31" s="46">
        <f>SUM(C31:N31)</f>
        <v>0.31597222222222221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>
        <v>7.013888888888889E-2</v>
      </c>
      <c r="I32" s="50"/>
      <c r="J32" s="50"/>
      <c r="K32" s="50"/>
      <c r="L32" s="50"/>
      <c r="M32" s="50"/>
      <c r="N32" s="50"/>
      <c r="O32" s="51"/>
      <c r="P32" s="46">
        <f>SUM(C32:N32)</f>
        <v>7.013888888888889E-2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0.24583333333333332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0.24583333333333332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0" t="s">
        <v>67</v>
      </c>
      <c r="C36" s="153" t="s">
        <v>188</v>
      </c>
      <c r="D36" s="154"/>
      <c r="E36" s="153" t="s">
        <v>189</v>
      </c>
      <c r="F36" s="154"/>
      <c r="G36" s="153"/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>
      <c r="B37" s="151"/>
      <c r="C37" s="153"/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>
      <c r="B39" s="151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2:16" ht="18" customHeight="1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43" t="s">
        <v>68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4.15" customHeight="1">
      <c r="B44" s="125" t="s">
        <v>186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89" t="s">
        <v>191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5" t="s">
        <v>190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69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5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5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31" t="s">
        <v>168</v>
      </c>
      <c r="C53" s="132"/>
      <c r="D53" s="115"/>
      <c r="E53" s="115"/>
      <c r="F53" s="115"/>
      <c r="G53" s="133"/>
      <c r="H53" s="132"/>
      <c r="I53" s="132"/>
      <c r="J53" s="132"/>
      <c r="K53" s="132"/>
      <c r="L53" s="132"/>
      <c r="M53" s="132"/>
      <c r="N53" s="132"/>
      <c r="O53" s="132"/>
      <c r="P53" s="134"/>
    </row>
    <row r="54" spans="2:16" ht="14.15" customHeight="1" thickTop="1" thickBot="1">
      <c r="B54" s="126" t="s">
        <v>172</v>
      </c>
      <c r="C54" s="127"/>
      <c r="D54" s="127"/>
      <c r="E54" s="127"/>
      <c r="F54" s="112"/>
      <c r="G54" s="128"/>
      <c r="H54" s="129"/>
      <c r="I54" s="129"/>
      <c r="J54" s="129"/>
      <c r="K54" s="129"/>
      <c r="L54" s="129"/>
      <c r="M54" s="129"/>
      <c r="N54" s="129"/>
      <c r="O54" s="129"/>
      <c r="P54" s="130"/>
    </row>
    <row r="55" spans="2:16" ht="13.5" customHeight="1" thickTop="1"/>
    <row r="56" spans="2:16" ht="17.25" customHeight="1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49999999999999" customHeight="1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49999999999999" customHeight="1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49999999999999" customHeight="1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49999999999999" customHeight="1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49999999999999" customHeight="1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49999999999999" customHeight="1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49999999999999" customHeight="1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1" t="s">
        <v>99</v>
      </c>
      <c r="L64" s="142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35" t="s">
        <v>105</v>
      </c>
      <c r="C69" s="135"/>
      <c r="D69" s="81"/>
      <c r="E69" s="81"/>
      <c r="F69" s="137" t="s">
        <v>106</v>
      </c>
      <c r="G69" s="139" t="s">
        <v>107</v>
      </c>
      <c r="H69" s="81"/>
      <c r="I69" s="135" t="s">
        <v>108</v>
      </c>
      <c r="J69" s="13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36"/>
      <c r="C70" s="136"/>
      <c r="D70" s="85"/>
      <c r="E70" s="86"/>
      <c r="F70" s="138"/>
      <c r="G70" s="140"/>
      <c r="H70" s="87"/>
      <c r="I70" s="136"/>
      <c r="J70" s="13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-160</v>
      </c>
      <c r="D72" s="60">
        <v>-160.9</v>
      </c>
      <c r="E72" s="100" t="s">
        <v>118</v>
      </c>
      <c r="F72" s="60">
        <v>28</v>
      </c>
      <c r="G72" s="60">
        <v>26.3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-154.6</v>
      </c>
      <c r="D73" s="60">
        <v>-155.80000000000001</v>
      </c>
      <c r="E73" s="102" t="s">
        <v>122</v>
      </c>
      <c r="F73" s="61">
        <v>32.5</v>
      </c>
      <c r="G73" s="61">
        <v>32.200000000000003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-171.8</v>
      </c>
      <c r="D74" s="60">
        <v>-173.7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-117.9</v>
      </c>
      <c r="D75" s="60">
        <v>-121.5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37.6</v>
      </c>
      <c r="D76" s="60">
        <v>36.299999999999997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35.6</v>
      </c>
      <c r="D77" s="60">
        <v>34.1</v>
      </c>
      <c r="E77" s="102" t="s">
        <v>142</v>
      </c>
      <c r="F77" s="62">
        <v>270</v>
      </c>
      <c r="G77" s="62">
        <v>265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31.3</v>
      </c>
      <c r="D78" s="60">
        <v>29.8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29.9</v>
      </c>
      <c r="D79" s="60">
        <v>28.3</v>
      </c>
      <c r="E79" s="100" t="s">
        <v>152</v>
      </c>
      <c r="F79" s="60">
        <v>19.100000000000001</v>
      </c>
      <c r="G79" s="60">
        <v>18.8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1.6100000000000001E-4</v>
      </c>
      <c r="D80" s="64">
        <v>1.22E-4</v>
      </c>
      <c r="E80" s="102" t="s">
        <v>157</v>
      </c>
      <c r="F80" s="61">
        <v>57</v>
      </c>
      <c r="G80" s="61">
        <v>69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9" t="s">
        <v>161</v>
      </c>
      <c r="C84" s="159"/>
    </row>
    <row r="85" spans="2:16" ht="15" customHeight="1">
      <c r="B85" s="160" t="s">
        <v>181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>
      <c r="B88" s="166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>
      <c r="B91" s="166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>
      <c r="B92" s="166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>
      <c r="B93" s="166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2025-02-04T18:26:13Z</dcterms:modified>
</cp:coreProperties>
</file>