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2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<sst xmlns="http://schemas.openxmlformats.org/spreadsheetml/2006/main" count="211" uniqueCount="196">
  <si>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</si>
  <si>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</si>
  <si>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</si>
  <si>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</si>
  <si>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</si>
  <si>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</si>
  <si>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</si>
  <si>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</si>
  <si>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</si>
  <si>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</si>
  <si>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</si>
  <si>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</si>
  <si>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</si>
  <si>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</si>
  <si>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</si>
  <si>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</si>
  <si>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</si>
  <si>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</si>
  <si>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</si>
  <si>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</si>
  <si>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</si>
  <si>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</si>
  <si>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</si>
  <si>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</si>
  <si>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</si>
  <si>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</si>
  <si>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</si>
  <si>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</si>
  <si>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</si>
  <si>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</si>
  <si>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</si>
  <si>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</si>
  <si>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</si>
  <si>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</si>
  <si>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</si>
  <si>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</si>
  <si>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</si>
  <si>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</si>
  <si>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</si>
  <si>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</si>
  <si>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</si>
  <si>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</si>
  <si>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</si>
  <si>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</si>
  <si>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</si>
  <si>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</si>
  <si>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</si>
  <si>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</si>
  <si>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</si>
  <si>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</si>
  <si>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</si>
  <si>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</si>
  <si>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</si>
  <si>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</si>
  <si>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</si>
  <si>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</si>
  <si>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</si>
  <si>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</si>
  <si>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</si>
  <si>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</si>
  <si>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</si>
  <si>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</si>
  <si>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</si>
  <si>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</si>
  <si>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</si>
  <si>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</si>
  <si>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</si>
  <si>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</si>
  <si>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</si>
  <si>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</si>
  <si>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</si>
  <si>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</si>
  <si>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</si>
  <si>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</si>
  <si>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</si>
  <si>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</si>
  <si>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</si>
  <si>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</si>
  <si>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</si>
  <si>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</si>
  <si>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</si>
  <si>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</si>
  <si>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</si>
  <si>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</si>
  <si>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</si>
  <si>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</si>
  <si>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</si>
  <si>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</si>
  <si>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</si>
  <si>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</si>
  <si>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</si>
  <si>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</si>
  <si>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</si>
  <si>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</si>
  <si>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</si>
  <si>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</si>
  <si>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</si>
  <si>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</si>
  <si>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</si>
  <si>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</si>
  <si>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</si>
  <si>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</si>
  <si>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</si>
  <si>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</si>
  <si>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</si>
  <si>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</si>
  <si>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</si>
  <si>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</si>
  <si>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</si>
  <si>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</si>
  <si>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</si>
  <si>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</si>
  <si>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</si>
  <si>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</si>
  <si>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</si>
  <si>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</si>
  <si>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</si>
  <si>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</si>
  <si>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</si>
  <si>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</si>
  <si>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</si>
  <si>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</si>
  <si>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</si>
  <si>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</si>
  <si>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</si>
  <si>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</si>
  <si>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</si>
  <si>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</si>
  <si>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</si>
  <si>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</si>
  <si>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</si>
  <si>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</si>
  <si>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</si>
  <si>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</si>
  <si>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</si>
  <si>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</si>
  <si>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</si>
  <si>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</si>
  <si>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</si>
  <si>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</si>
  <si>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</si>
  <si>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</si>
  <si>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</si>
  <si>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</si>
  <si>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</si>
  <si>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</si>
  <si>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</si>
  <si>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</si>
  <si>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</si>
  <si>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</si>
  <si>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</si>
  <si>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</si>
  <si>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</si>
  <si>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</si>
  <si>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</si>
  <si>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</si>
  <si>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</si>
  <si>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</si>
  <si>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</si>
  <si>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</si>
  <si>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</si>
  <si>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</si>
  <si>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</si>
  <si>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</si>
  <si>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</si>
  <si>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</si>
  <si>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</si>
  <si>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</si>
  <si>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</si>
  <si>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</si>
  <si>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</si>
  <si>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</si>
  <si>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</si>
  <si>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</si>
  <si>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</si>
  <si>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</si>
  <si>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</si>
  <si>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</si>
  <si>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</si>
  <si>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</si>
  <si>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</si>
  <si>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</si>
  <si>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방풍막 파손</t>
  </si>
  <si>
    <t>김예은</t>
  </si>
  <si>
    <t>ESE</t>
  </si>
  <si>
    <t>ASPEC-KSP</t>
  </si>
  <si>
    <t>ASPEC-KAMP</t>
  </si>
  <si>
    <t>ASPEC-TMT</t>
  </si>
  <si>
    <t>M_064376-064377:M</t>
  </si>
  <si>
    <t>M_064371-064372:M</t>
  </si>
  <si>
    <t>M_064434-064435:N</t>
  </si>
  <si>
    <t>E_064420</t>
  </si>
  <si>
    <t>E_064420 새로운 형태의 밝은 무늬(ALT 56.8/ AZ 78.9) 발생함</t>
  </si>
  <si>
    <t>SE</t>
  </si>
  <si>
    <t>스크립트 교체가 늦어서 KSP를 20분 가량 더 관측 함</t>
  </si>
  <si>
    <t>옅은 구름의 영향으로 오후/오전 플랫 건너 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</si>
</sst>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45689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0.44097222222222227</v>
      </c>
      <c r="D9" s="8">
        <v>1.9</v>
      </c>
      <c r="E9" s="8">
        <v>19.600000000000001</v>
      </c>
      <c r="F9" s="8">
        <v>69.2</v>
      </c>
      <c r="G9" s="36" t="s">
        <v>193</v>
      </c>
      <c r="H9" s="8">
        <v>7.3</v>
      </c>
      <c r="I9" s="36">
        <v>12.2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2.9</v>
      </c>
      <c r="E10" s="8">
        <v>16.5</v>
      </c>
      <c r="F10" s="8">
        <v>79.7</v>
      </c>
      <c r="G10" s="36" t="s">
        <v>184</v>
      </c>
      <c r="H10" s="8">
        <v>7.13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0.75277777777777777</v>
      </c>
      <c r="D11" s="15">
        <v>1.4</v>
      </c>
      <c r="E11" s="15">
        <v>14.8</v>
      </c>
      <c r="F11" s="15">
        <v>81.2</v>
      </c>
      <c r="G11" s="36" t="s">
        <v>184</v>
      </c>
      <c r="H11" s="15">
        <v>5</v>
      </c>
      <c r="I11" s="16"/>
      <c r="J11" s="9">
        <f>IF(L11, 1, 0) + IF(M11, 2, 0) + IF(N11, 4, 0) + IF(O11, 8, 0) + IF(P11, 16, 0)</f>
        <v>5</v>
      </c>
      <c r="K11" s="12" t="b">
        <v>1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24.311805555555555</v>
      </c>
      <c r="D12" s="19">
        <f>AVERAGE(D9:D11)</f>
        <v>2.0666666666666664</v>
      </c>
      <c r="E12" s="19">
        <f>AVERAGE(E9:E11)</f>
        <v>16.966666666666669</v>
      </c>
      <c r="F12" s="20">
        <f>AVERAGE(F9:F11)</f>
        <v>76.7</v>
      </c>
      <c r="G12" s="21"/>
      <c r="H12" s="22">
        <f>AVERAGE(H9:H11)</f>
        <v>6.4766666666666666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185</v>
      </c>
      <c r="G16" s="117" t="s">
        <v>186</v>
      </c>
      <c r="H16" s="117" t="s">
        <v>187</v>
      </c>
      <c r="I16" s="27" t="s">
        <v>181</v>
      </c>
      <c r="J16" s="27" t="s">
        <v>180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0.37916666666666665</v>
      </c>
      <c r="D17" s="28">
        <v>0.37986111111111115</v>
      </c>
      <c r="E17" s="28">
        <v>0.41597222222222219</v>
      </c>
      <c r="F17" s="28">
        <v>0.43958333333333338</v>
      </c>
      <c r="G17" s="28">
        <v>0.60069444444444442</v>
      </c>
      <c r="H17" s="28">
        <v>0.67013888888888884</v>
      </c>
      <c r="I17" s="28">
        <v>0.7583333333333333</v>
      </c>
      <c r="J17" s="28">
        <v>0.79166666666666663</v>
      </c>
      <c r="K17" s="28"/>
      <c r="L17" s="28"/>
      <c r="M17" s="28"/>
      <c r="N17" s="28"/>
      <c r="O17" s="28"/>
      <c r="P17" s="28">
        <v>0.79583333333333339</v>
      </c>
    </row>
    <row r="18" spans="2:16" ht="14.15" customHeight="1">
      <c r="B18" s="35" t="s">
        <v>42</v>
      </c>
      <c r="C18" s="27">
        <v>64213</v>
      </c>
      <c r="D18" s="27">
        <v>64214</v>
      </c>
      <c r="E18" s="27">
        <v>64228</v>
      </c>
      <c r="F18" s="27">
        <v>64242</v>
      </c>
      <c r="G18" s="27">
        <v>64349</v>
      </c>
      <c r="H18" s="27">
        <v>64391</v>
      </c>
      <c r="I18" s="27">
        <v>64445</v>
      </c>
      <c r="J18" s="27">
        <v>64457</v>
      </c>
      <c r="K18" s="27"/>
      <c r="L18" s="27"/>
      <c r="M18" s="27"/>
      <c r="N18" s="27"/>
      <c r="O18" s="27"/>
      <c r="P18" s="27">
        <v>64462</v>
      </c>
    </row>
    <row r="19" spans="2:16" ht="14.15" customHeight="1" thickBot="1">
      <c r="B19" s="13" t="s">
        <v>43</v>
      </c>
      <c r="C19" s="29"/>
      <c r="D19" s="27">
        <v>64218</v>
      </c>
      <c r="E19" s="30">
        <v>64239</v>
      </c>
      <c r="F19" s="30">
        <v>64348</v>
      </c>
      <c r="G19" s="30">
        <v>64390</v>
      </c>
      <c r="H19" s="30">
        <v>64444</v>
      </c>
      <c r="I19" s="30">
        <v>64456</v>
      </c>
      <c r="J19" s="30">
        <v>64461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107</v>
      </c>
      <c r="G20" s="33">
        <f>IF(ISNUMBER(G18),G19-G18+1,"")</f>
        <v>42</v>
      </c>
      <c r="H20" s="33">
        <f>IF(ISNUMBER(H18),H19-H18+1,"")</f>
        <v>54</v>
      </c>
      <c r="I20" s="33">
        <f t="shared" ref="I20:O20" si="0">IF(ISNUMBER(I18),I19-I18+1,"")</f>
        <v>12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>
        <v>0.31180555555555556</v>
      </c>
      <c r="I30" s="43"/>
      <c r="J30" s="43"/>
      <c r="K30" s="44"/>
      <c r="L30" s="43"/>
      <c r="M30" s="43"/>
      <c r="N30" s="43"/>
      <c r="O30" s="45"/>
      <c r="P30" s="46">
        <f>SUM(C30:J30,L30:N30)</f>
        <v>0.31180555555555556</v>
      </c>
    </row>
    <row r="31" spans="2:16" ht="14.15" customHeight="1">
      <c r="B31" s="37" t="s">
        <v>170</v>
      </c>
      <c r="C31" s="47"/>
      <c r="D31" s="7">
        <v>0.15833333333333333</v>
      </c>
      <c r="E31" s="7">
        <v>6.9444444444444434E-2</v>
      </c>
      <c r="F31" s="7"/>
      <c r="G31" s="7"/>
      <c r="H31" s="7"/>
      <c r="I31" s="7"/>
      <c r="J31" s="7"/>
      <c r="K31" s="7">
        <v>0.1173611111111111</v>
      </c>
      <c r="L31" s="7"/>
      <c r="M31" s="7"/>
      <c r="N31" s="7"/>
      <c r="O31" s="48"/>
      <c r="P31" s="46">
        <f>SUM(C31:N31)</f>
        <v>0.34513888888888883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0.15833333333333333</v>
      </c>
      <c r="E34" s="110">
        <f t="shared" si="1"/>
        <v>6.9444444444444434E-2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0.1173611111111111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0.34513888888888883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189</v>
      </c>
      <c r="D36" s="145"/>
      <c r="E36" s="144" t="s">
        <v>188</v>
      </c>
      <c r="F36" s="145"/>
      <c r="G36" s="144" t="s">
        <v>191</v>
      </c>
      <c r="H36" s="145"/>
      <c r="I36" s="144" t="s">
        <v>190</v>
      </c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66" t="s">
        <v>195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66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66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5" customHeight="1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79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66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66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5" customHeight="1" thickTop="1" thickBot="1">
      <c r="B54" s="180" t="s">
        <v>172</v>
      </c>
      <c r="C54" s="181"/>
      <c r="D54" s="181"/>
      <c r="E54" s="181"/>
      <c r="F54" s="112"/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-156.69999999999999</v>
      </c>
      <c r="D72" s="60">
        <v>-162.19999999999999</v>
      </c>
      <c r="E72" s="100" t="s">
        <v>118</v>
      </c>
      <c r="F72" s="60">
        <v>29.5</v>
      </c>
      <c r="G72" s="60">
        <v>24.7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-151.19999999999999</v>
      </c>
      <c r="D73" s="60">
        <v>-157.19999999999999</v>
      </c>
      <c r="E73" s="102" t="s">
        <v>122</v>
      </c>
      <c r="F73" s="61">
        <v>31.3</v>
      </c>
      <c r="G73" s="61">
        <v>36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-170.5</v>
      </c>
      <c r="D74" s="60">
        <v>-173.1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-113.6</v>
      </c>
      <c r="D75" s="60">
        <v>-124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39.9</v>
      </c>
      <c r="D76" s="60">
        <v>34.5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37.5</v>
      </c>
      <c r="D77" s="60">
        <v>32.4</v>
      </c>
      <c r="E77" s="102" t="s">
        <v>142</v>
      </c>
      <c r="F77" s="62">
        <v>275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33.14</v>
      </c>
      <c r="D78" s="60">
        <v>28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31.7</v>
      </c>
      <c r="D79" s="60">
        <v>26.6</v>
      </c>
      <c r="E79" s="100" t="s">
        <v>152</v>
      </c>
      <c r="F79" s="60">
        <v>23.5</v>
      </c>
      <c r="G79" s="60">
        <v>16.3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1.6799999999999999E-4</v>
      </c>
      <c r="D80" s="64">
        <v>1.3200000000000001E-4</v>
      </c>
      <c r="E80" s="102" t="s">
        <v>157</v>
      </c>
      <c r="F80" s="61">
        <v>59.1</v>
      </c>
      <c r="G80" s="61">
        <v>79.099999999999994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2025-02-01T19:12:54Z</dcterms:modified>
</cp:coreProperties>
</file>