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DEE6117B-4001-4C0F-95A3-BC6459BB588E}" xr6:coauthVersionLast="36" xr6:coauthVersionMax="36" xr10:uidLastSave="{00000000-0000-0000-0000-000000000000}"/>
  <bookViews>
    <workbookView xWindow="0" yWindow="0" windowWidth="5460" windowHeight="6885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<sst xmlns="http://schemas.openxmlformats.org/spreadsheetml/2006/main" count="218" uniqueCount="205">
  <si>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</si>
  <si>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</si>
  <si>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</si>
  <si>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</si>
  <si>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</si>
  <si>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</si>
  <si>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</si>
  <si>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</si>
  <si>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</si>
  <si>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</si>
  <si>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</si>
  <si>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</si>
  <si>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</si>
  <si>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</si>
  <si>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</si>
  <si>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</si>
  <si>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</si>
  <si>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</si>
  <si>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</si>
  <si>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</si>
  <si>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</si>
  <si>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</si>
  <si>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</si>
  <si>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</si>
  <si>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</si>
  <si>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</si>
  <si>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</si>
  <si>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</si>
  <si>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</si>
  <si>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</si>
  <si>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</si>
  <si>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</si>
  <si>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</si>
  <si>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</si>
  <si>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</si>
  <si>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</si>
  <si>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</si>
  <si>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</si>
  <si>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</si>
  <si>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</si>
  <si>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</si>
  <si>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</si>
  <si>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</si>
  <si>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</si>
  <si>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</si>
  <si>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</si>
  <si>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</si>
  <si>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</si>
  <si>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</si>
  <si>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</si>
  <si>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</si>
  <si>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</si>
  <si>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</si>
  <si>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</si>
  <si>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</si>
  <si>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</si>
  <si>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</si>
  <si>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</si>
  <si>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</si>
  <si>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</si>
  <si>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</si>
  <si>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</si>
  <si>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</si>
  <si>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</si>
  <si>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</si>
  <si>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</si>
  <si>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</si>
  <si>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</si>
  <si>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</si>
  <si>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</si>
  <si>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</si>
  <si>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</si>
  <si>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</si>
  <si>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</si>
  <si>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</si>
  <si>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</si>
  <si>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</si>
  <si>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</si>
  <si>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</si>
  <si>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</si>
  <si>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</si>
  <si>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</si>
  <si>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</si>
  <si>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</si>
  <si>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</si>
  <si>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</si>
  <si>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</si>
  <si>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</si>
  <si>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</si>
  <si>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</si>
  <si>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</si>
  <si>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</si>
  <si>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</si>
  <si>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</si>
  <si>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</si>
  <si>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</si>
  <si>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</si>
  <si>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</si>
  <si>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</si>
  <si>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</si>
  <si>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</si>
  <si>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</si>
  <si>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</si>
  <si>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</si>
  <si>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</si>
  <si>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</si>
  <si>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</si>
  <si>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</si>
  <si>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</si>
  <si>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</si>
  <si>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</si>
  <si>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</si>
  <si>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</si>
  <si>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</si>
  <si>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</si>
  <si>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</si>
  <si>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</si>
  <si>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</si>
  <si>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</si>
  <si>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</si>
  <si>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</si>
  <si>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</si>
  <si>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</si>
  <si>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</si>
  <si>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</si>
  <si>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</si>
  <si>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</si>
  <si>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</si>
  <si>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</si>
  <si>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</si>
  <si>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</si>
  <si>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</si>
  <si>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</si>
  <si>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</si>
  <si>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</si>
  <si>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</si>
  <si>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</si>
  <si>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</si>
  <si>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</si>
  <si>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</si>
  <si>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</si>
  <si>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</si>
  <si>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</si>
  <si>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</si>
  <si>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</si>
  <si>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</si>
  <si>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</si>
  <si>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</si>
  <si>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</si>
  <si>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</si>
  <si>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</si>
  <si>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</si>
  <si>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</si>
  <si>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</si>
  <si>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</si>
  <si>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</si>
  <si>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</si>
  <si>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</si>
  <si>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</si>
  <si>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</si>
  <si>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</si>
  <si>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</si>
  <si>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</si>
  <si>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</si>
  <si>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</si>
  <si>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</si>
  <si>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</si>
  <si>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</si>
  <si>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</si>
  <si>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</si>
  <si>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</si>
  <si>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</si>
  <si>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</si>
  <si>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</si>
  <si>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</si>
  <si>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</si>
  <si>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</si>
  <si>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</si>
  <si>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</si>
  <si>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</si>
  <si>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</si>
  <si>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</si>
  <si>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방풍막 파손</t>
  </si>
  <si>
    <t>ENG-KSP</t>
  </si>
  <si>
    <t>KAMP</t>
  </si>
  <si>
    <t>김예은</t>
  </si>
  <si>
    <t>구름의 영향으로 오후 플랫 건너 뜀</t>
  </si>
  <si>
    <t>N</t>
  </si>
  <si>
    <t>KSP</t>
  </si>
  <si>
    <t>[9:50] 짙은 구름 및 번개로 인한 관측 대기/ [10:40] 관측 재개</t>
  </si>
  <si>
    <t>M_063827</t>
  </si>
  <si>
    <t>E_063848</t>
  </si>
  <si>
    <t>E_063848 Dec oscillation (HA -00:10:11.90)으로 인한 포인팅 실패로 EIB 재실행 함/ 정상화 됨</t>
  </si>
  <si>
    <t>M_063940-063941:T</t>
  </si>
  <si>
    <t>[12:15-12:45] 옅은 구름이 지나감</t>
  </si>
  <si>
    <t>[14:40] 높은 습도(vaisala 85%/ 2.3m 90%) 및 짙은 구름으로 인한 관측 대기/ [16:00] 관측 재개</t>
  </si>
  <si>
    <t>E_063878-063879</t>
  </si>
  <si>
    <t>C_063863-063909</t>
  </si>
  <si>
    <t>E_063878-063879 밝은 무늬 현상(ALT 55.0/ AZ 50.8)</t>
  </si>
  <si>
    <t>NNW</t>
  </si>
  <si>
    <t>SE</t>
  </si>
  <si>
    <t>10..9</t>
  </si>
  <si>
    <t>20s/23k 15s/26k 10s/23k</t>
  </si>
  <si>
    <t>23s/25k</t>
  </si>
  <si>
    <t>M_063814-063815:T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</si>
</sst>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9" zoomScale="145" zoomScaleNormal="145" workbookViewId="0">
      <selection activeCell="C37" sqref="C37:D37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140625" style="65" hidden="1" customWidth="1"/>
    <col min="19" max="16384" width="9.140625" style="65" hidden="1"/>
  </cols>
  <sheetData>
    <row r="1" spans="2:16" ht="13.5" customHeight="1" x14ac:dyDescent="0.25"/>
    <row r="2" spans="2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7">
        <v>45687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80.379746835443044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2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0.44166666666666665</v>
      </c>
      <c r="D9" s="8">
        <v>2.9</v>
      </c>
      <c r="E9" s="8">
        <v>22.6</v>
      </c>
      <c r="F9" s="8">
        <v>63.1</v>
      </c>
      <c r="G9" s="36" t="s">
        <v>199</v>
      </c>
      <c r="H9" s="8" t="s">
        <v>201</v>
      </c>
      <c r="I9" s="36">
        <v>2.1</v>
      </c>
      <c r="J9" s="9">
        <f>IF(L9, 1, 0) + IF(M9, 2, 0) + IF(N9, 4, 0) + IF(O9, 8, 0) + IF(P9, 16, 0)</f>
        <v>8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3</v>
      </c>
      <c r="E10" s="8">
        <v>18.3</v>
      </c>
      <c r="F10" s="8">
        <v>87.1</v>
      </c>
      <c r="G10" s="36" t="s">
        <v>200</v>
      </c>
      <c r="H10" s="8">
        <v>3.3</v>
      </c>
      <c r="I10" s="11"/>
      <c r="J10" s="9">
        <f>IF(L10, 1, 0) + IF(M10, 2, 0) + IF(N10, 4, 0) + IF(O10, 8, 0) + IF(P10, 16, 0)</f>
        <v>5</v>
      </c>
      <c r="K10" s="12" t="b">
        <v>1</v>
      </c>
      <c r="L10" s="12" t="b">
        <v>1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0.75069444444444444</v>
      </c>
      <c r="D11" s="15">
        <v>1.1000000000000001</v>
      </c>
      <c r="E11" s="15">
        <v>19.3</v>
      </c>
      <c r="F11" s="15">
        <v>73.5</v>
      </c>
      <c r="G11" s="36" t="s">
        <v>187</v>
      </c>
      <c r="H11" s="15">
        <v>10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24.309027777777779</v>
      </c>
      <c r="D12" s="19">
        <f>AVERAGE(D9:D11)</f>
        <v>2.3333333333333335</v>
      </c>
      <c r="E12" s="19">
        <f>AVERAGE(E9:E11)</f>
        <v>20.066666666666666</v>
      </c>
      <c r="F12" s="20">
        <f>AVERAGE(F9:F11)</f>
        <v>74.566666666666663</v>
      </c>
      <c r="G12" s="21"/>
      <c r="H12" s="22">
        <f>AVERAGE(H9:H11)</f>
        <v>6.65</v>
      </c>
      <c r="I12" s="23"/>
      <c r="J12" s="24">
        <f>AVERAGE(J9:J11)</f>
        <v>4.333333333333333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164</v>
      </c>
      <c r="D16" s="27" t="s">
        <v>180</v>
      </c>
      <c r="E16" s="27" t="s">
        <v>188</v>
      </c>
      <c r="F16" s="27" t="s">
        <v>183</v>
      </c>
      <c r="G16" s="117" t="s">
        <v>184</v>
      </c>
      <c r="H16" s="117" t="s">
        <v>181</v>
      </c>
      <c r="I16" s="27" t="s">
        <v>180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25">
      <c r="B17" s="35" t="s">
        <v>41</v>
      </c>
      <c r="C17" s="28">
        <v>0.38750000000000001</v>
      </c>
      <c r="D17" s="28">
        <v>0.38819444444444445</v>
      </c>
      <c r="E17" s="28">
        <v>0.4513888888888889</v>
      </c>
      <c r="F17" s="28">
        <v>0.52638888888888891</v>
      </c>
      <c r="G17" s="28">
        <v>0.69374999999999998</v>
      </c>
      <c r="H17" s="28">
        <v>0.75347222222222221</v>
      </c>
      <c r="I17" s="28">
        <v>0.78472222222222221</v>
      </c>
      <c r="J17" s="28"/>
      <c r="K17" s="28"/>
      <c r="L17" s="28"/>
      <c r="M17" s="28"/>
      <c r="N17" s="28"/>
      <c r="O17" s="28"/>
      <c r="P17" s="28">
        <v>0.79999999999999993</v>
      </c>
    </row>
    <row r="18" spans="2:16" ht="14.1" customHeight="1" x14ac:dyDescent="0.25">
      <c r="B18" s="35" t="s">
        <v>42</v>
      </c>
      <c r="C18" s="27">
        <v>63790</v>
      </c>
      <c r="D18" s="27">
        <v>63791</v>
      </c>
      <c r="E18" s="27">
        <v>63800</v>
      </c>
      <c r="F18" s="27">
        <v>63847</v>
      </c>
      <c r="G18" s="27">
        <v>63917</v>
      </c>
      <c r="H18" s="27">
        <v>63955</v>
      </c>
      <c r="I18" s="27">
        <v>63967</v>
      </c>
      <c r="J18" s="27"/>
      <c r="K18" s="27"/>
      <c r="L18" s="27"/>
      <c r="M18" s="27"/>
      <c r="N18" s="27"/>
      <c r="O18" s="27"/>
      <c r="P18" s="27">
        <v>63979</v>
      </c>
    </row>
    <row r="19" spans="2:16" ht="14.1" customHeight="1" thickBot="1" x14ac:dyDescent="0.3">
      <c r="B19" s="13" t="s">
        <v>43</v>
      </c>
      <c r="C19" s="29"/>
      <c r="D19" s="27">
        <v>63795</v>
      </c>
      <c r="E19" s="30">
        <v>63846</v>
      </c>
      <c r="F19" s="30">
        <v>63916</v>
      </c>
      <c r="G19" s="30">
        <v>63954</v>
      </c>
      <c r="H19" s="30">
        <v>63966</v>
      </c>
      <c r="I19" s="30">
        <v>63978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5</v>
      </c>
      <c r="E20" s="33">
        <f>IF(ISNUMBER(E18),E19-E18+1,"")</f>
        <v>47</v>
      </c>
      <c r="F20" s="33">
        <f>IF(ISNUMBER(F18),F19-F18+1,"")</f>
        <v>70</v>
      </c>
      <c r="G20" s="33">
        <f>IF(ISNUMBER(G18),G19-G18+1,"")</f>
        <v>38</v>
      </c>
      <c r="H20" s="33">
        <f>IF(ISNUMBER(H18),H19-H18+1,"")</f>
        <v>12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25">
      <c r="B23" s="155"/>
      <c r="C23" s="116"/>
      <c r="D23" s="116"/>
      <c r="E23" s="36" t="s">
        <v>48</v>
      </c>
      <c r="F23" s="154"/>
      <c r="G23" s="154"/>
      <c r="H23" s="154"/>
      <c r="I23" s="154"/>
      <c r="J23" s="106">
        <v>0.7895833333333333</v>
      </c>
      <c r="K23" s="106">
        <v>0.7895833333333333</v>
      </c>
      <c r="L23" s="116" t="s">
        <v>165</v>
      </c>
      <c r="M23" s="154" t="s">
        <v>203</v>
      </c>
      <c r="N23" s="154"/>
      <c r="O23" s="154"/>
      <c r="P23" s="154"/>
    </row>
    <row r="24" spans="2:16" ht="13.5" customHeight="1" x14ac:dyDescent="0.25">
      <c r="B24" s="155"/>
      <c r="C24" s="106"/>
      <c r="D24" s="106"/>
      <c r="E24" s="113" t="s">
        <v>179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25">
      <c r="B25" s="155"/>
      <c r="C25" s="116"/>
      <c r="D25" s="116"/>
      <c r="E25" s="113" t="s">
        <v>171</v>
      </c>
      <c r="F25" s="154"/>
      <c r="G25" s="154"/>
      <c r="H25" s="154"/>
      <c r="I25" s="154"/>
      <c r="J25" s="106">
        <v>0.7909722222222223</v>
      </c>
      <c r="K25" s="106">
        <v>0.79305555555555562</v>
      </c>
      <c r="L25" s="36" t="s">
        <v>49</v>
      </c>
      <c r="M25" s="154" t="s">
        <v>202</v>
      </c>
      <c r="N25" s="154"/>
      <c r="O25" s="154"/>
      <c r="P25" s="154"/>
    </row>
    <row r="26" spans="2:16" ht="13.5" customHeight="1" x14ac:dyDescent="0.2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0.16319444444444445</v>
      </c>
      <c r="P30" s="46">
        <f>SUM(C30:J30,L30:N30)</f>
        <v>0.14583333333333331</v>
      </c>
    </row>
    <row r="31" spans="2:16" ht="14.1" customHeight="1" x14ac:dyDescent="0.25">
      <c r="B31" s="37" t="s">
        <v>170</v>
      </c>
      <c r="C31" s="47"/>
      <c r="D31" s="7">
        <v>0.24652777777777779</v>
      </c>
      <c r="E31" s="7">
        <v>6.25E-2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0.32916666666666666</v>
      </c>
    </row>
    <row r="32" spans="2:16" ht="14.1" customHeight="1" x14ac:dyDescent="0.25">
      <c r="B32" s="37" t="s">
        <v>65</v>
      </c>
      <c r="C32" s="49"/>
      <c r="D32" s="50">
        <v>6.458333333333334E-2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6.458333333333334E-2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9" t="s">
        <v>167</v>
      </c>
      <c r="C34" s="110">
        <f>C31-C32-C33</f>
        <v>0</v>
      </c>
      <c r="D34" s="110">
        <f t="shared" ref="D34:P34" si="1">D31-D32-D33</f>
        <v>0.18194444444444446</v>
      </c>
      <c r="E34" s="110">
        <f t="shared" si="1"/>
        <v>6.25E-2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0.26458333333333334</v>
      </c>
    </row>
    <row r="35" spans="2:16" ht="13.5" customHeight="1" x14ac:dyDescent="0.2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25">
      <c r="B36" s="157" t="s">
        <v>67</v>
      </c>
      <c r="C36" s="144" t="s">
        <v>204</v>
      </c>
      <c r="D36" s="145"/>
      <c r="E36" s="144" t="s">
        <v>190</v>
      </c>
      <c r="F36" s="145"/>
      <c r="G36" s="144" t="s">
        <v>191</v>
      </c>
      <c r="H36" s="145"/>
      <c r="I36" s="144" t="s">
        <v>197</v>
      </c>
      <c r="J36" s="145"/>
      <c r="K36" s="144" t="s">
        <v>196</v>
      </c>
      <c r="L36" s="145"/>
      <c r="M36" s="144" t="s">
        <v>193</v>
      </c>
      <c r="N36" s="145"/>
      <c r="O36" s="118"/>
      <c r="P36" s="118"/>
    </row>
    <row r="37" spans="2:16" ht="18" customHeight="1" x14ac:dyDescent="0.2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2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25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 x14ac:dyDescent="0.2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2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22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25">
      <c r="B45" s="122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25">
      <c r="B46" s="122" t="s">
        <v>194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25">
      <c r="B47" s="122" t="s">
        <v>192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25">
      <c r="B48" s="166" t="s">
        <v>195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 t="s">
        <v>198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25">
      <c r="B50" s="178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2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2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3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3">
      <c r="B54" s="179" t="s">
        <v>172</v>
      </c>
      <c r="C54" s="180"/>
      <c r="D54" s="180"/>
      <c r="E54" s="180"/>
      <c r="F54" s="112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2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2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2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2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2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2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2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9.9499999999999993" customHeight="1" x14ac:dyDescent="0.2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9.9499999999999993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25">
      <c r="B72" s="100" t="s">
        <v>117</v>
      </c>
      <c r="C72" s="60">
        <v>-158.19999999999999</v>
      </c>
      <c r="D72" s="60">
        <v>-160</v>
      </c>
      <c r="E72" s="100" t="s">
        <v>118</v>
      </c>
      <c r="F72" s="60">
        <v>29.7</v>
      </c>
      <c r="G72" s="60">
        <v>27.7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25">
      <c r="B73" s="100" t="s">
        <v>121</v>
      </c>
      <c r="C73" s="60">
        <v>-152.80000000000001</v>
      </c>
      <c r="D73" s="60">
        <v>-154.69999999999999</v>
      </c>
      <c r="E73" s="102" t="s">
        <v>122</v>
      </c>
      <c r="F73" s="61">
        <v>30</v>
      </c>
      <c r="G73" s="61">
        <v>34.6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25">
      <c r="B74" s="100" t="s">
        <v>126</v>
      </c>
      <c r="C74" s="60">
        <v>-170.6</v>
      </c>
      <c r="D74" s="60">
        <v>-170.8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-116.3</v>
      </c>
      <c r="D75" s="60">
        <v>-119.9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40</v>
      </c>
      <c r="D76" s="60">
        <v>37.700000000000003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25">
      <c r="B77" s="100" t="s">
        <v>141</v>
      </c>
      <c r="C77" s="60">
        <v>37.700000000000003</v>
      </c>
      <c r="D77" s="60">
        <v>35.6</v>
      </c>
      <c r="E77" s="102" t="s">
        <v>142</v>
      </c>
      <c r="F77" s="62">
        <v>275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25">
      <c r="B78" s="100" t="s">
        <v>146</v>
      </c>
      <c r="C78" s="60">
        <v>33.4</v>
      </c>
      <c r="D78" s="60">
        <v>31.2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25">
      <c r="B79" s="100" t="s">
        <v>151</v>
      </c>
      <c r="C79" s="60">
        <v>32</v>
      </c>
      <c r="D79" s="60">
        <v>29.8</v>
      </c>
      <c r="E79" s="100" t="s">
        <v>152</v>
      </c>
      <c r="F79" s="60">
        <v>22.1</v>
      </c>
      <c r="G79" s="60">
        <v>20.100000000000001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25">
      <c r="B80" s="105" t="s">
        <v>156</v>
      </c>
      <c r="C80" s="64">
        <v>1.64E-4</v>
      </c>
      <c r="D80" s="64">
        <v>1.6799999999999999E-4</v>
      </c>
      <c r="E80" s="102" t="s">
        <v>157</v>
      </c>
      <c r="F80" s="61">
        <v>67.2</v>
      </c>
      <c r="G80" s="61">
        <v>82.9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0" t="s">
        <v>161</v>
      </c>
      <c r="C84" s="150"/>
    </row>
    <row r="85" spans="2:16" ht="15" customHeight="1" x14ac:dyDescent="0.2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2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2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2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2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2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2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2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2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2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2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2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2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2025-01-31T17:20:07Z</dcterms:modified>
</cp:coreProperties>
</file>