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Workbook________"/>
  <mc:AlternateContent xmlns:mc="http://schemas.openxmlformats.org/markup-compatibility/2006">
    <mc:Choice Requires="x15">
      <x15ac:absPath xmlns:x15ac="http://schemas.microsoft.com/office/spreadsheetml/2010/11/ac" url="C:\Users\KMTNetSSO\Desktop\관측일지\2025\2025.01\"/>
    </mc:Choice>
  </mc:AlternateContent>
  <bookViews>
    <workbookView xWindow="0" yWindow="0" windowWidth="5460" windowHeight="68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<sst xmlns="http://schemas.openxmlformats.org/spreadsheetml/2006/main" count="212" uniqueCount="198">
  <si>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</si>
  <si>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</si>
  <si>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</si>
  <si>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</si>
  <si>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</si>
  <si>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</si>
  <si>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</si>
  <si>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</si>
  <si>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</si>
  <si>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</si>
  <si>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</si>
  <si>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</si>
  <si>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</si>
  <si>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</si>
  <si>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</si>
  <si>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</si>
  <si>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</si>
  <si>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</si>
  <si>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</si>
  <si>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</si>
  <si>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</si>
  <si>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</si>
  <si>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</si>
  <si>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</si>
  <si>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</si>
  <si>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</si>
  <si>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</si>
  <si>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</si>
  <si>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</si>
  <si>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</si>
  <si>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</si>
  <si>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</si>
  <si>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</si>
  <si>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</si>
  <si>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</si>
  <si>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</si>
  <si>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</si>
  <si>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</si>
  <si>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</si>
  <si>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</si>
  <si>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</si>
  <si>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</si>
  <si>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</si>
  <si>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</si>
  <si>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</si>
  <si>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</si>
  <si>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</si>
  <si>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</si>
  <si>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</si>
  <si>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</si>
  <si>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</si>
  <si>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</si>
  <si>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</si>
  <si>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</si>
  <si>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</si>
  <si>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</si>
  <si>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</si>
  <si>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</si>
  <si>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</si>
  <si>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</si>
  <si>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</si>
  <si>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</si>
  <si>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</si>
  <si>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</si>
  <si>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</si>
  <si>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</si>
  <si>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</si>
  <si>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</si>
  <si>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</si>
  <si>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</si>
  <si>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</si>
  <si>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</si>
  <si>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</si>
  <si>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</si>
  <si>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</si>
  <si>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</si>
  <si>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</si>
  <si>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</si>
  <si>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</si>
  <si>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</si>
  <si>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</si>
  <si>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</si>
  <si>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</si>
  <si>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</si>
  <si>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</si>
  <si>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</si>
  <si>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</si>
  <si>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</si>
  <si>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</si>
  <si>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</si>
  <si>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</si>
  <si>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</si>
  <si>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</si>
  <si>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</si>
  <si>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</si>
  <si>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</si>
  <si>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</si>
  <si>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</si>
  <si>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</si>
  <si>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</si>
  <si>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</si>
  <si>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</si>
  <si>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</si>
  <si>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</si>
  <si>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</si>
  <si>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</si>
  <si>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</si>
  <si>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</si>
  <si>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</si>
  <si>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</si>
  <si>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</si>
  <si>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</si>
  <si>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</si>
  <si>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</si>
  <si>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</si>
  <si>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</si>
  <si>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</si>
  <si>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</si>
  <si>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</si>
  <si>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</si>
  <si>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</si>
  <si>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</si>
  <si>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</si>
  <si>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</si>
  <si>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</si>
  <si>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</si>
  <si>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</si>
  <si>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</si>
  <si>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</si>
  <si>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</si>
  <si>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</si>
  <si>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</si>
  <si>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</si>
  <si>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</si>
  <si>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</si>
  <si>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</si>
  <si>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</si>
  <si>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</si>
  <si>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</si>
  <si>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</si>
  <si>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</si>
  <si>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</si>
  <si>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</si>
  <si>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</si>
  <si>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</si>
  <si>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</si>
  <si>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</si>
  <si>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</si>
  <si>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</si>
  <si>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</si>
  <si>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</si>
  <si>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</si>
  <si>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</si>
  <si>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</si>
  <si>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</si>
  <si>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</si>
  <si>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</si>
  <si>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</si>
  <si>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</si>
  <si>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</si>
  <si>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</si>
  <si>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</si>
  <si>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</si>
  <si>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</si>
  <si>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</si>
  <si>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</si>
  <si>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</si>
  <si>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</si>
  <si>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</si>
  <si>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</si>
  <si>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</si>
  <si>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</si>
  <si>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</si>
  <si>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</si>
  <si>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</si>
  <si>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</si>
  <si>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</si>
  <si>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</si>
  <si>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</si>
  <si>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</si>
  <si>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ALL</t>
  </si>
  <si>
    <t>TMT</t>
  </si>
  <si>
    <t>KSP</t>
  </si>
  <si>
    <t>두원재</t>
  </si>
  <si>
    <t>방풍막 파손</t>
  </si>
  <si>
    <t>ENG-KSP</t>
  </si>
  <si>
    <t>M_061744-061745:T</t>
  </si>
  <si>
    <t>T_061751</t>
  </si>
  <si>
    <t>E_061756</t>
  </si>
  <si>
    <t>T_061751 HA limit 으로 망원경이 멈추면서 별이 흐름</t>
  </si>
  <si>
    <t>망원경이 stow 위치로 이동하지 않고 계속 움직여서 EIB 재실행 후 정상화됨 / flat 건너뜀</t>
  </si>
  <si>
    <t>E_061756 밝은무늬 현상 발생 (ALT:50.3 / AZ -61.0)</t>
  </si>
  <si>
    <t>SE</t>
  </si>
  <si>
    <t>NNW</t>
  </si>
  <si>
    <t>ENE</t>
  </si>
  <si>
    <t>L_061823-061889</t>
  </si>
  <si>
    <t>45s/25k 38s/28k 30s/29k 19s/26k</t>
  </si>
  <si>
    <t>30s/29k 10s/21k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</si>
</sst>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yyyy/mm/dd;@"/>
    <numFmt numFmtId="165" formatCode="h:mm;@"/>
    <numFmt numFmtId="166" formatCode="0.0"/>
    <numFmt numFmtId="167" formatCode=";;;"/>
    <numFmt numFmtId="168" formatCode="0_);\(0\)"/>
    <numFmt numFmtId="169" formatCode="0.0_ "/>
    <numFmt numFmtId="170" formatCode="0_ "/>
    <numFmt numFmtId="171" formatCode="0.0_);[Red]\(0.0\)"/>
  </numFmts>
  <fonts count="37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Calibri"/>
      <family val="3"/>
      <charset val="129"/>
      <scheme val="minor"/>
    </font>
    <font>
      <sz val="8"/>
      <name val="맑은 고딕"/>
      <family val="2"/>
      <charset val="129"/>
    </font>
    <font>
      <sz val="8"/>
      <name val="Calibri"/>
      <family val="2"/>
      <charset val="129"/>
      <scheme val="minor"/>
    </font>
    <font>
      <sz val="8"/>
      <color theme="1"/>
      <name val="Calibri"/>
      <family val="3"/>
      <charset val="129"/>
      <scheme val="minor"/>
    </font>
    <font>
      <b/>
      <sz val="8"/>
      <color theme="1"/>
      <name val="Calibri"/>
      <family val="3"/>
      <charset val="129"/>
      <scheme val="minor"/>
    </font>
    <font>
      <sz val="5"/>
      <color theme="1"/>
      <name val="Calibri"/>
      <family val="3"/>
      <charset val="129"/>
      <scheme val="minor"/>
    </font>
    <font>
      <sz val="8"/>
      <color theme="0"/>
      <name val="Calibri"/>
      <family val="3"/>
      <charset val="129"/>
      <scheme val="minor"/>
    </font>
    <font>
      <sz val="7.5"/>
      <color theme="1"/>
      <name val="Calibri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Calibri"/>
      <family val="3"/>
      <charset val="129"/>
      <scheme val="minor"/>
    </font>
    <font>
      <b/>
      <sz val="6.5"/>
      <color theme="1"/>
      <name val="Calibri"/>
      <family val="3"/>
      <charset val="129"/>
      <scheme val="minor"/>
    </font>
    <font>
      <sz val="8"/>
      <name val="Calibri"/>
      <family val="2"/>
    </font>
    <font>
      <sz val="6.5"/>
      <color theme="1"/>
      <name val="Calibri"/>
      <family val="3"/>
      <charset val="129"/>
      <scheme val="minor"/>
    </font>
    <font>
      <b/>
      <sz val="6"/>
      <name val="Calibri"/>
      <family val="3"/>
      <charset val="129"/>
      <scheme val="minor"/>
    </font>
    <font>
      <sz val="9"/>
      <color theme="1"/>
      <name val="Calibri"/>
      <family val="3"/>
      <charset val="129"/>
      <scheme val="minor"/>
    </font>
    <font>
      <sz val="6"/>
      <color theme="1"/>
      <name val="Calibri"/>
      <family val="3"/>
      <charset val="129"/>
      <scheme val="minor"/>
    </font>
    <font>
      <b/>
      <sz val="7"/>
      <color theme="1"/>
      <name val="Calibri"/>
      <family val="3"/>
      <charset val="129"/>
      <scheme val="minor"/>
    </font>
    <font>
      <b/>
      <sz val="7"/>
      <name val="Calibri"/>
      <family val="3"/>
      <charset val="129"/>
      <scheme val="minor"/>
    </font>
    <font>
      <sz val="7"/>
      <name val="Calibri"/>
      <family val="3"/>
      <charset val="129"/>
      <scheme val="minor"/>
    </font>
    <font>
      <sz val="6"/>
      <name val="Calibri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65" fontId="5" fillId="2" borderId="1" xfId="0" applyNumberFormat="1" applyFont="1" applyFill="1" applyBorder="1" applyAlignment="1" applyProtection="1">
      <alignment horizontal="center" vertical="center"/>
      <protection locked="0"/>
    </xf>
    <xf numFmtId="166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65" fontId="5" fillId="2" borderId="2" xfId="0" applyNumberFormat="1" applyFont="1" applyFill="1" applyBorder="1" applyAlignment="1" applyProtection="1">
      <alignment horizontal="center" vertical="center"/>
      <protection locked="0"/>
    </xf>
    <xf numFmtId="166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65" fontId="6" fillId="5" borderId="7" xfId="0" applyNumberFormat="1" applyFont="1" applyFill="1" applyBorder="1" applyAlignment="1" applyProtection="1">
      <alignment horizontal="center" vertical="center"/>
    </xf>
    <xf numFmtId="166" fontId="6" fillId="5" borderId="7" xfId="0" applyNumberFormat="1" applyFont="1" applyFill="1" applyBorder="1" applyAlignment="1" applyProtection="1">
      <alignment horizontal="center" vertical="center"/>
    </xf>
    <xf numFmtId="166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66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65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65" fontId="5" fillId="6" borderId="15" xfId="0" applyNumberFormat="1" applyFont="1" applyFill="1" applyBorder="1" applyAlignment="1" applyProtection="1">
      <alignment horizontal="center" vertical="center"/>
      <protection locked="0"/>
    </xf>
    <xf numFmtId="165" fontId="5" fillId="6" borderId="1" xfId="0" applyNumberFormat="1" applyFont="1" applyFill="1" applyBorder="1" applyAlignment="1" applyProtection="1">
      <alignment horizontal="center" vertical="center"/>
      <protection locked="0"/>
    </xf>
    <xf numFmtId="165" fontId="5" fillId="0" borderId="1" xfId="0" applyNumberFormat="1" applyFont="1" applyFill="1" applyBorder="1" applyProtection="1">
      <alignment vertical="center"/>
    </xf>
    <xf numFmtId="165" fontId="5" fillId="6" borderId="16" xfId="0" applyNumberFormat="1" applyFont="1" applyFill="1" applyBorder="1" applyAlignment="1" applyProtection="1">
      <alignment horizontal="center" vertical="center"/>
      <protection locked="0"/>
    </xf>
    <xf numFmtId="165" fontId="5" fillId="5" borderId="17" xfId="0" applyNumberFormat="1" applyFont="1" applyFill="1" applyBorder="1" applyAlignment="1" applyProtection="1">
      <alignment horizontal="center" vertical="center"/>
    </xf>
    <xf numFmtId="165" fontId="5" fillId="2" borderId="15" xfId="0" applyNumberFormat="1" applyFont="1" applyFill="1" applyBorder="1" applyAlignment="1" applyProtection="1">
      <alignment horizontal="center" vertical="center"/>
      <protection locked="0"/>
    </xf>
    <xf numFmtId="165" fontId="5" fillId="2" borderId="16" xfId="0" applyNumberFormat="1" applyFont="1" applyFill="1" applyBorder="1" applyAlignment="1" applyProtection="1">
      <alignment horizontal="center" vertical="center"/>
      <protection locked="0"/>
    </xf>
    <xf numFmtId="165" fontId="5" fillId="7" borderId="15" xfId="0" applyNumberFormat="1" applyFont="1" applyFill="1" applyBorder="1" applyAlignment="1" applyProtection="1">
      <alignment horizontal="center" vertical="center"/>
      <protection locked="0"/>
    </xf>
    <xf numFmtId="165" fontId="5" fillId="7" borderId="1" xfId="0" applyNumberFormat="1" applyFont="1" applyFill="1" applyBorder="1" applyAlignment="1" applyProtection="1">
      <alignment horizontal="center" vertical="center"/>
      <protection locked="0"/>
    </xf>
    <xf numFmtId="165" fontId="5" fillId="7" borderId="16" xfId="0" applyNumberFormat="1" applyFont="1" applyFill="1" applyBorder="1" applyAlignment="1" applyProtection="1">
      <alignment horizontal="center" vertical="center"/>
      <protection locked="0"/>
    </xf>
    <xf numFmtId="165" fontId="5" fillId="8" borderId="18" xfId="0" applyNumberFormat="1" applyFont="1" applyFill="1" applyBorder="1" applyAlignment="1" applyProtection="1">
      <alignment horizontal="center" vertical="center"/>
      <protection locked="0"/>
    </xf>
    <xf numFmtId="165" fontId="5" fillId="8" borderId="19" xfId="0" applyNumberFormat="1" applyFont="1" applyFill="1" applyBorder="1" applyAlignment="1" applyProtection="1">
      <alignment horizontal="center" vertical="center"/>
      <protection locked="0"/>
    </xf>
    <xf numFmtId="165" fontId="5" fillId="8" borderId="20" xfId="0" applyNumberFormat="1" applyFont="1" applyFill="1" applyBorder="1" applyAlignment="1" applyProtection="1">
      <alignment horizontal="center" vertical="center"/>
      <protection locked="0"/>
    </xf>
    <xf numFmtId="165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67" fontId="5" fillId="2" borderId="39" xfId="0" applyNumberFormat="1" applyFont="1" applyFill="1" applyBorder="1" applyAlignment="1" applyProtection="1">
      <alignment horizontal="center" vertical="center"/>
      <protection locked="0"/>
    </xf>
    <xf numFmtId="168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69" fontId="30" fillId="2" borderId="1" xfId="0" applyNumberFormat="1" applyFont="1" applyFill="1" applyBorder="1" applyAlignment="1" applyProtection="1">
      <alignment horizontal="center" vertical="center"/>
      <protection locked="0"/>
    </xf>
    <xf numFmtId="168" fontId="30" fillId="2" borderId="1" xfId="0" applyNumberFormat="1" applyFont="1" applyFill="1" applyBorder="1" applyAlignment="1" applyProtection="1">
      <alignment horizontal="center" vertical="center"/>
      <protection locked="0"/>
    </xf>
    <xf numFmtId="170" fontId="30" fillId="2" borderId="1" xfId="0" applyNumberFormat="1" applyFont="1" applyFill="1" applyBorder="1" applyAlignment="1" applyProtection="1">
      <alignment horizontal="center" vertical="center"/>
      <protection locked="0"/>
    </xf>
    <xf numFmtId="171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67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67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67" fontId="5" fillId="0" borderId="41" xfId="0" applyNumberFormat="1" applyFont="1" applyFill="1" applyBorder="1" applyAlignment="1" applyProtection="1">
      <alignment horizontal="center" vertical="center"/>
    </xf>
    <xf numFmtId="167" fontId="5" fillId="0" borderId="48" xfId="0" applyNumberFormat="1" applyFont="1" applyFill="1" applyBorder="1" applyAlignment="1" applyProtection="1">
      <alignment horizontal="center" vertical="center"/>
    </xf>
    <xf numFmtId="167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65" fontId="5" fillId="11" borderId="4" xfId="0" applyNumberFormat="1" applyFont="1" applyFill="1" applyBorder="1" applyAlignment="1" applyProtection="1">
      <alignment horizontal="center" vertical="center"/>
    </xf>
    <xf numFmtId="165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65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64" fontId="6" fillId="2" borderId="1" xfId="0" applyNumberFormat="1" applyFont="1" applyFill="1" applyBorder="1" applyAlignment="1" applyProtection="1">
      <alignment horizontal="center" vertical="center"/>
      <protection locked="0"/>
    </xf>
    <xf numFmtId="164" fontId="6" fillId="2" borderId="2" xfId="0" applyNumberFormat="1" applyFont="1" applyFill="1" applyBorder="1" applyAlignment="1" applyProtection="1">
      <alignment horizontal="center" vertical="center"/>
      <protection locked="0"/>
    </xf>
    <xf numFmtId="169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Q102"/>
  <sheetViews>
    <sheetView tabSelected="1" topLeftCell="A25" zoomScale="145" zoomScaleNormal="145" workbookViewId="0">
      <selection activeCell="E33" sqref="E33"/>
    </sheetView>
  </sheetViews>
  <sheetFormatPr defaultColWidth="0" defaultRowHeight="11.5" zeroHeight="1"/>
  <cols>
    <col min="1" max="1" width="0.7265625" style="65" customWidth="1"/>
    <col min="2" max="2" width="7.7265625" style="65" customWidth="1"/>
    <col min="3" max="16" width="6.7265625" style="65" customWidth="1"/>
    <col min="17" max="17" width="0.7265625" style="65" customWidth="1"/>
    <col min="18" max="18" width="9.1796875" style="65" hidden="1" customWidth="1"/>
    <col min="19" max="16384" width="9.1796875" style="65" hidden="1"/>
  </cols>
  <sheetData>
    <row r="1" spans="2:16" ht="13.5" customHeight="1"/>
    <row r="2" spans="2:16" ht="14.25" customHeight="1" thickBot="1">
      <c r="B2" s="146" t="s">
        <v>0</v>
      </c>
      <c r="C2" s="146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>
      <c r="B3" s="34" t="s">
        <v>1</v>
      </c>
      <c r="C3" s="147">
        <v>45677</v>
      </c>
      <c r="D3" s="148"/>
      <c r="E3" s="1"/>
      <c r="F3" s="1"/>
      <c r="G3" s="1"/>
      <c r="H3" s="1"/>
      <c r="I3" s="1"/>
      <c r="J3" s="1"/>
      <c r="K3" s="66" t="s">
        <v>2</v>
      </c>
      <c r="L3" s="149">
        <f>(P31-(P32+P33))/P31*100</f>
        <v>100</v>
      </c>
      <c r="M3" s="149"/>
      <c r="N3" s="66" t="s">
        <v>3</v>
      </c>
      <c r="O3" s="149">
        <f>(P31-P33)/P31*100</f>
        <v>100</v>
      </c>
      <c r="P3" s="149"/>
    </row>
    <row r="4" spans="2:16" ht="14.25" customHeight="1">
      <c r="B4" s="34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>
      <c r="B7" s="146" t="s">
        <v>6</v>
      </c>
      <c r="C7" s="146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>
      <c r="B9" s="35" t="s">
        <v>21</v>
      </c>
      <c r="C9" s="7">
        <v>0.44722222222222219</v>
      </c>
      <c r="D9" s="8">
        <v>1.9</v>
      </c>
      <c r="E9" s="8">
        <v>20.6</v>
      </c>
      <c r="F9" s="8">
        <v>39.4</v>
      </c>
      <c r="G9" s="36" t="s">
        <v>192</v>
      </c>
      <c r="H9" s="8">
        <v>1.8</v>
      </c>
      <c r="I9" s="36">
        <v>63.1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>
      <c r="B10" s="35" t="s">
        <v>22</v>
      </c>
      <c r="C10" s="7">
        <v>0.58333333333333337</v>
      </c>
      <c r="D10" s="8">
        <v>1.1000000000000001</v>
      </c>
      <c r="E10" s="8">
        <v>19.8</v>
      </c>
      <c r="F10" s="8">
        <v>40.799999999999997</v>
      </c>
      <c r="G10" s="36" t="s">
        <v>193</v>
      </c>
      <c r="H10" s="8">
        <v>0.6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>
      <c r="B11" s="13" t="s">
        <v>23</v>
      </c>
      <c r="C11" s="14">
        <v>0.74236111111111114</v>
      </c>
      <c r="D11" s="15">
        <v>1.4</v>
      </c>
      <c r="E11" s="15">
        <v>19.5</v>
      </c>
      <c r="F11" s="15">
        <v>38.5</v>
      </c>
      <c r="G11" s="36" t="s">
        <v>194</v>
      </c>
      <c r="H11" s="15">
        <v>1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>
      <c r="B12" s="17" t="s">
        <v>24</v>
      </c>
      <c r="C12" s="18">
        <f>(24-C9)+C11</f>
        <v>24.295138888888889</v>
      </c>
      <c r="D12" s="19">
        <f>AVERAGE(D9:D11)</f>
        <v>1.4666666666666668</v>
      </c>
      <c r="E12" s="19">
        <f>AVERAGE(E9:E11)</f>
        <v>19.966666666666669</v>
      </c>
      <c r="F12" s="20">
        <f>AVERAGE(F9:F11)</f>
        <v>39.566666666666663</v>
      </c>
      <c r="G12" s="21"/>
      <c r="H12" s="22">
        <f>AVERAGE(H9:H11)</f>
        <v>1.1333333333333333</v>
      </c>
      <c r="I12" s="23"/>
      <c r="J12" s="24">
        <f>AVERAGE(J9:J11)</f>
        <v>0</v>
      </c>
      <c r="K12" s="1"/>
      <c r="L12" s="1"/>
      <c r="M12" s="1"/>
      <c r="N12" s="1"/>
      <c r="O12" s="1"/>
      <c r="P12" s="1"/>
    </row>
    <row r="13" spans="2:16" ht="14.15" customHeight="1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>
      <c r="B14" s="146" t="s">
        <v>25</v>
      </c>
      <c r="C14" s="146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5" customHeight="1">
      <c r="B16" s="35" t="s">
        <v>40</v>
      </c>
      <c r="C16" s="27" t="s">
        <v>164</v>
      </c>
      <c r="D16" s="27" t="s">
        <v>180</v>
      </c>
      <c r="E16" s="27" t="s">
        <v>181</v>
      </c>
      <c r="F16" s="27" t="s">
        <v>182</v>
      </c>
      <c r="G16" s="117" t="s">
        <v>185</v>
      </c>
      <c r="H16" s="117" t="s">
        <v>181</v>
      </c>
      <c r="I16" s="27" t="s">
        <v>180</v>
      </c>
      <c r="J16" s="27"/>
      <c r="K16" s="27"/>
      <c r="L16" s="27"/>
      <c r="M16" s="27"/>
      <c r="N16" s="27"/>
      <c r="O16" s="27"/>
      <c r="P16" s="27" t="s">
        <v>164</v>
      </c>
    </row>
    <row r="17" spans="2:16" ht="14.15" customHeight="1">
      <c r="B17" s="35" t="s">
        <v>41</v>
      </c>
      <c r="C17" s="28">
        <v>0.38194444444444442</v>
      </c>
      <c r="D17" s="28">
        <v>0.3833333333333333</v>
      </c>
      <c r="E17" s="28">
        <v>0.42152777777777778</v>
      </c>
      <c r="F17" s="28">
        <v>0.44027777777777777</v>
      </c>
      <c r="G17" s="28">
        <v>0.53125</v>
      </c>
      <c r="H17" s="28">
        <v>0.74722222222222223</v>
      </c>
      <c r="I17" s="28">
        <v>0.77777777777777779</v>
      </c>
      <c r="J17" s="28"/>
      <c r="K17" s="28"/>
      <c r="L17" s="28"/>
      <c r="M17" s="28"/>
      <c r="N17" s="28"/>
      <c r="O17" s="28"/>
      <c r="P17" s="28">
        <v>0.79375000000000007</v>
      </c>
    </row>
    <row r="18" spans="2:16" ht="14.15" customHeight="1">
      <c r="B18" s="35" t="s">
        <v>42</v>
      </c>
      <c r="C18" s="27">
        <v>61668</v>
      </c>
      <c r="D18" s="27">
        <v>61669</v>
      </c>
      <c r="E18" s="27">
        <v>61688</v>
      </c>
      <c r="F18" s="27">
        <v>61700</v>
      </c>
      <c r="G18" s="27">
        <v>61760</v>
      </c>
      <c r="H18" s="27">
        <v>61902</v>
      </c>
      <c r="I18" s="27">
        <v>61915</v>
      </c>
      <c r="J18" s="27"/>
      <c r="K18" s="27"/>
      <c r="L18" s="27"/>
      <c r="M18" s="27"/>
      <c r="N18" s="27"/>
      <c r="O18" s="27"/>
      <c r="P18" s="27">
        <v>61928</v>
      </c>
    </row>
    <row r="19" spans="2:16" ht="14.15" customHeight="1" thickBot="1">
      <c r="B19" s="13" t="s">
        <v>43</v>
      </c>
      <c r="C19" s="29"/>
      <c r="D19" s="27">
        <v>61673</v>
      </c>
      <c r="E19" s="30">
        <v>61699</v>
      </c>
      <c r="F19" s="30">
        <v>61759</v>
      </c>
      <c r="G19" s="30">
        <v>61901</v>
      </c>
      <c r="H19" s="30">
        <v>61914</v>
      </c>
      <c r="I19" s="30">
        <v>61927</v>
      </c>
      <c r="J19" s="30"/>
      <c r="K19" s="30"/>
      <c r="L19" s="30"/>
      <c r="M19" s="30"/>
      <c r="N19" s="27"/>
      <c r="O19" s="27"/>
      <c r="P19" s="29"/>
    </row>
    <row r="20" spans="2:16" ht="14.15" customHeight="1" thickBot="1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60</v>
      </c>
      <c r="G20" s="33">
        <f>IF(ISNUMBER(G18),G19-G18+1,"")</f>
        <v>142</v>
      </c>
      <c r="H20" s="33">
        <f>IF(ISNUMBER(H18),H19-H18+1,"")</f>
        <v>13</v>
      </c>
      <c r="I20" s="33">
        <f t="shared" ref="I20:O20" si="0">IF(ISNUMBER(I18),I19-I18+1,"")</f>
        <v>13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>
      <c r="B22" s="155" t="s">
        <v>45</v>
      </c>
      <c r="C22" s="35" t="s">
        <v>21</v>
      </c>
      <c r="D22" s="35" t="s">
        <v>23</v>
      </c>
      <c r="E22" s="35" t="s">
        <v>46</v>
      </c>
      <c r="F22" s="156" t="s">
        <v>47</v>
      </c>
      <c r="G22" s="156"/>
      <c r="H22" s="156"/>
      <c r="I22" s="156"/>
      <c r="J22" s="35" t="s">
        <v>21</v>
      </c>
      <c r="K22" s="35" t="s">
        <v>23</v>
      </c>
      <c r="L22" s="35" t="s">
        <v>46</v>
      </c>
      <c r="M22" s="156" t="s">
        <v>47</v>
      </c>
      <c r="N22" s="156"/>
      <c r="O22" s="156"/>
      <c r="P22" s="156"/>
    </row>
    <row r="23" spans="2:16" ht="13.5" customHeight="1">
      <c r="B23" s="155"/>
      <c r="C23" s="116"/>
      <c r="D23" s="116"/>
      <c r="E23" s="36" t="s">
        <v>48</v>
      </c>
      <c r="F23" s="154"/>
      <c r="G23" s="154"/>
      <c r="H23" s="154"/>
      <c r="I23" s="154"/>
      <c r="J23" s="106"/>
      <c r="K23" s="106"/>
      <c r="L23" s="116" t="s">
        <v>165</v>
      </c>
      <c r="M23" s="154"/>
      <c r="N23" s="154"/>
      <c r="O23" s="154"/>
      <c r="P23" s="154"/>
    </row>
    <row r="24" spans="2:16" ht="13.5" customHeight="1">
      <c r="B24" s="155"/>
      <c r="C24" s="106"/>
      <c r="D24" s="106"/>
      <c r="E24" s="113" t="s">
        <v>179</v>
      </c>
      <c r="F24" s="154"/>
      <c r="G24" s="154"/>
      <c r="H24" s="154"/>
      <c r="I24" s="154"/>
      <c r="J24" s="106">
        <v>0.77777777777777779</v>
      </c>
      <c r="K24" s="106">
        <v>0.78194444444444444</v>
      </c>
      <c r="L24" s="36" t="s">
        <v>177</v>
      </c>
      <c r="M24" s="154" t="s">
        <v>196</v>
      </c>
      <c r="N24" s="154"/>
      <c r="O24" s="154"/>
      <c r="P24" s="154"/>
    </row>
    <row r="25" spans="2:16" ht="13.5" customHeight="1">
      <c r="B25" s="155"/>
      <c r="C25" s="116"/>
      <c r="D25" s="116"/>
      <c r="E25" s="113" t="s">
        <v>171</v>
      </c>
      <c r="F25" s="154"/>
      <c r="G25" s="154"/>
      <c r="H25" s="154"/>
      <c r="I25" s="154"/>
      <c r="J25" s="106"/>
      <c r="K25" s="106"/>
      <c r="L25" s="36" t="s">
        <v>49</v>
      </c>
      <c r="M25" s="154"/>
      <c r="N25" s="154"/>
      <c r="O25" s="154"/>
      <c r="P25" s="154"/>
    </row>
    <row r="26" spans="2:16" ht="13.5" customHeight="1">
      <c r="B26" s="155"/>
      <c r="C26" s="106"/>
      <c r="D26" s="106"/>
      <c r="E26" s="113" t="s">
        <v>165</v>
      </c>
      <c r="F26" s="154"/>
      <c r="G26" s="154"/>
      <c r="H26" s="154"/>
      <c r="I26" s="154"/>
      <c r="J26" s="106">
        <v>0.78263888888888899</v>
      </c>
      <c r="K26" s="106">
        <v>0.78541666666666676</v>
      </c>
      <c r="L26" s="36" t="s">
        <v>178</v>
      </c>
      <c r="M26" s="154" t="s">
        <v>197</v>
      </c>
      <c r="N26" s="154"/>
      <c r="O26" s="154"/>
      <c r="P26" s="154"/>
    </row>
    <row r="27" spans="2:16" ht="13.5" customHeight="1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>
      <c r="B28" s="146" t="s">
        <v>50</v>
      </c>
      <c r="C28" s="146"/>
      <c r="D28" s="146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5" customHeight="1">
      <c r="B30" s="37" t="s">
        <v>169</v>
      </c>
      <c r="C30" s="42"/>
      <c r="D30" s="43">
        <v>8.3333333333333329E-2</v>
      </c>
      <c r="E30" s="43"/>
      <c r="F30" s="43"/>
      <c r="G30" s="43"/>
      <c r="H30" s="43"/>
      <c r="I30" s="43"/>
      <c r="J30" s="43"/>
      <c r="K30" s="44"/>
      <c r="L30" s="43"/>
      <c r="M30" s="43"/>
      <c r="N30" s="43"/>
      <c r="O30" s="45">
        <v>0.21180555555555555</v>
      </c>
      <c r="P30" s="46">
        <f>SUM(C30:J30,L30:N30)</f>
        <v>8.3333333333333329E-2</v>
      </c>
    </row>
    <row r="31" spans="2:16" ht="14.15" customHeight="1">
      <c r="B31" s="37" t="s">
        <v>170</v>
      </c>
      <c r="C31" s="47"/>
      <c r="D31" s="7">
        <v>0.22361111111111109</v>
      </c>
      <c r="E31" s="7"/>
      <c r="F31" s="7"/>
      <c r="G31" s="7"/>
      <c r="H31" s="7"/>
      <c r="I31" s="7"/>
      <c r="J31" s="7"/>
      <c r="K31" s="7">
        <v>3.5416666666666666E-2</v>
      </c>
      <c r="L31" s="7"/>
      <c r="M31" s="7"/>
      <c r="N31" s="7"/>
      <c r="O31" s="48"/>
      <c r="P31" s="46">
        <f>SUM(C31:N31)</f>
        <v>0.25902777777777775</v>
      </c>
    </row>
    <row r="32" spans="2:16" ht="14.15" customHeight="1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5" customHeight="1" thickBot="1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5" customHeight="1">
      <c r="B34" s="109" t="s">
        <v>167</v>
      </c>
      <c r="C34" s="110">
        <f>C31-C32-C33</f>
        <v>0</v>
      </c>
      <c r="D34" s="110">
        <f t="shared" ref="D34:P34" si="1">D31-D32-D33</f>
        <v>0.22361111111111109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</v>
      </c>
      <c r="K34" s="110">
        <f t="shared" si="1"/>
        <v>3.5416666666666666E-2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0.25902777777777775</v>
      </c>
    </row>
    <row r="35" spans="2:16" ht="13.5" customHeight="1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>
      <c r="B36" s="157" t="s">
        <v>67</v>
      </c>
      <c r="C36" s="144" t="s">
        <v>186</v>
      </c>
      <c r="D36" s="145"/>
      <c r="E36" s="144" t="s">
        <v>187</v>
      </c>
      <c r="F36" s="145"/>
      <c r="G36" s="144" t="s">
        <v>188</v>
      </c>
      <c r="H36" s="145"/>
      <c r="I36" s="144" t="s">
        <v>195</v>
      </c>
      <c r="J36" s="145"/>
      <c r="K36" s="144"/>
      <c r="L36" s="145"/>
      <c r="M36" s="144"/>
      <c r="N36" s="145"/>
      <c r="O36" s="118"/>
      <c r="P36" s="118"/>
    </row>
    <row r="37" spans="2:16" ht="18" customHeight="1">
      <c r="B37" s="158"/>
      <c r="C37" s="144"/>
      <c r="D37" s="145"/>
      <c r="E37" s="118"/>
      <c r="F37" s="118"/>
      <c r="G37" s="118"/>
      <c r="H37" s="118"/>
      <c r="I37" s="118"/>
      <c r="J37" s="118"/>
      <c r="K37" s="118"/>
      <c r="L37" s="118"/>
      <c r="M37" s="144"/>
      <c r="N37" s="145"/>
      <c r="O37" s="118"/>
      <c r="P37" s="118"/>
    </row>
    <row r="38" spans="2:16" ht="18" customHeight="1">
      <c r="B38" s="158"/>
      <c r="C38" s="118"/>
      <c r="D38" s="118"/>
      <c r="E38" s="118"/>
      <c r="F38" s="118"/>
      <c r="G38" s="118"/>
      <c r="H38" s="118"/>
      <c r="I38" s="118"/>
      <c r="J38" s="118"/>
      <c r="K38" s="118"/>
      <c r="L38" s="118"/>
      <c r="M38" s="118"/>
      <c r="N38" s="118"/>
      <c r="O38" s="118"/>
      <c r="P38" s="118"/>
    </row>
    <row r="39" spans="2:16" ht="18" customHeight="1">
      <c r="B39" s="158"/>
      <c r="C39" s="118"/>
      <c r="D39" s="118"/>
      <c r="E39" s="118"/>
      <c r="F39" s="118"/>
      <c r="G39" s="118"/>
      <c r="H39" s="118"/>
      <c r="I39" s="118"/>
      <c r="J39" s="118"/>
      <c r="K39" s="118"/>
      <c r="L39" s="118"/>
      <c r="M39" s="118"/>
      <c r="N39" s="118"/>
      <c r="O39" s="118"/>
      <c r="P39" s="118"/>
    </row>
    <row r="40" spans="2:16" ht="18" customHeight="1">
      <c r="B40" s="15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</row>
    <row r="41" spans="2:16" ht="18" customHeight="1">
      <c r="B41" s="159"/>
      <c r="C41" s="118"/>
      <c r="D41" s="118"/>
      <c r="E41" s="118"/>
      <c r="F41" s="118"/>
      <c r="G41" s="118"/>
      <c r="H41" s="118"/>
      <c r="I41" s="118"/>
      <c r="J41" s="118"/>
      <c r="K41" s="118"/>
      <c r="L41" s="118"/>
      <c r="M41" s="118"/>
      <c r="N41" s="118"/>
      <c r="O41" s="118"/>
      <c r="P41" s="118"/>
    </row>
    <row r="42" spans="2:16" ht="13.5" customHeight="1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>
      <c r="B43" s="163" t="s">
        <v>68</v>
      </c>
      <c r="C43" s="164"/>
      <c r="D43" s="164"/>
      <c r="E43" s="164"/>
      <c r="F43" s="164"/>
      <c r="G43" s="164"/>
      <c r="H43" s="164"/>
      <c r="I43" s="164"/>
      <c r="J43" s="164"/>
      <c r="K43" s="164"/>
      <c r="L43" s="164"/>
      <c r="M43" s="164"/>
      <c r="N43" s="164"/>
      <c r="O43" s="164"/>
      <c r="P43" s="165"/>
    </row>
    <row r="44" spans="2:16" ht="14.15" customHeight="1">
      <c r="B44" s="122" t="s">
        <v>190</v>
      </c>
      <c r="C44" s="123"/>
      <c r="D44" s="123"/>
      <c r="E44" s="123"/>
      <c r="F44" s="123"/>
      <c r="G44" s="123"/>
      <c r="H44" s="123"/>
      <c r="I44" s="123"/>
      <c r="J44" s="123"/>
      <c r="K44" s="123"/>
      <c r="L44" s="123"/>
      <c r="M44" s="123"/>
      <c r="N44" s="123"/>
      <c r="O44" s="123"/>
      <c r="P44" s="124"/>
    </row>
    <row r="45" spans="2:16" ht="14.15" customHeight="1">
      <c r="B45" s="122" t="s">
        <v>189</v>
      </c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5" customHeight="1">
      <c r="B46" s="122" t="s">
        <v>191</v>
      </c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5" customHeight="1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5" customHeight="1">
      <c r="B48" s="166"/>
      <c r="C48" s="167"/>
      <c r="D48" s="167"/>
      <c r="E48" s="167"/>
      <c r="F48" s="167"/>
      <c r="G48" s="167"/>
      <c r="H48" s="167"/>
      <c r="I48" s="167"/>
      <c r="J48" s="167"/>
      <c r="K48" s="167"/>
      <c r="L48" s="167"/>
      <c r="M48" s="167"/>
      <c r="N48" s="167"/>
      <c r="O48" s="167"/>
      <c r="P48" s="168"/>
    </row>
    <row r="49" spans="2:16" ht="14.15" customHeight="1">
      <c r="B49" s="16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5" customHeight="1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5" customHeight="1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5" customHeight="1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5" customHeight="1" thickBot="1">
      <c r="B53" s="183" t="s">
        <v>168</v>
      </c>
      <c r="C53" s="184"/>
      <c r="D53" s="115"/>
      <c r="E53" s="115"/>
      <c r="F53" s="115"/>
      <c r="G53" s="185"/>
      <c r="H53" s="184"/>
      <c r="I53" s="184"/>
      <c r="J53" s="184"/>
      <c r="K53" s="184"/>
      <c r="L53" s="184"/>
      <c r="M53" s="184"/>
      <c r="N53" s="184"/>
      <c r="O53" s="184"/>
      <c r="P53" s="186"/>
    </row>
    <row r="54" spans="2:16" ht="14.15" customHeight="1" thickTop="1" thickBot="1">
      <c r="B54" s="178" t="s">
        <v>172</v>
      </c>
      <c r="C54" s="179"/>
      <c r="D54" s="179"/>
      <c r="E54" s="179"/>
      <c r="F54" s="112"/>
      <c r="G54" s="180"/>
      <c r="H54" s="181"/>
      <c r="I54" s="181"/>
      <c r="J54" s="181"/>
      <c r="K54" s="181"/>
      <c r="L54" s="181"/>
      <c r="M54" s="181"/>
      <c r="N54" s="181"/>
      <c r="O54" s="181"/>
      <c r="P54" s="182"/>
    </row>
    <row r="55" spans="2:16" ht="13.5" customHeight="1" thickTop="1"/>
    <row r="56" spans="2:16" ht="17.25" customHeight="1">
      <c r="B56" s="131" t="s">
        <v>69</v>
      </c>
      <c r="C56" s="131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49999999999999" customHeight="1">
      <c r="B57" s="132" t="s">
        <v>70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4"/>
      <c r="N57" s="135" t="s">
        <v>71</v>
      </c>
      <c r="O57" s="133"/>
      <c r="P57" s="136"/>
    </row>
    <row r="58" spans="2:16" ht="17.149999999999999" customHeight="1">
      <c r="B58" s="137" t="s">
        <v>72</v>
      </c>
      <c r="C58" s="138"/>
      <c r="D58" s="139"/>
      <c r="E58" s="137" t="s">
        <v>73</v>
      </c>
      <c r="F58" s="138"/>
      <c r="G58" s="139"/>
      <c r="H58" s="138" t="s">
        <v>74</v>
      </c>
      <c r="I58" s="138"/>
      <c r="J58" s="138"/>
      <c r="K58" s="140" t="s">
        <v>75</v>
      </c>
      <c r="L58" s="138"/>
      <c r="M58" s="141"/>
      <c r="N58" s="142"/>
      <c r="O58" s="138"/>
      <c r="P58" s="143"/>
    </row>
    <row r="59" spans="2:16" ht="20.149999999999999" customHeight="1">
      <c r="B59" s="169" t="s">
        <v>76</v>
      </c>
      <c r="C59" s="161"/>
      <c r="D59" s="58">
        <v>7</v>
      </c>
      <c r="E59" s="169" t="s">
        <v>77</v>
      </c>
      <c r="F59" s="161"/>
      <c r="G59" s="58" t="b">
        <v>1</v>
      </c>
      <c r="H59" s="160" t="s">
        <v>78</v>
      </c>
      <c r="I59" s="161"/>
      <c r="J59" s="58" t="b">
        <v>1</v>
      </c>
      <c r="K59" s="160" t="s">
        <v>79</v>
      </c>
      <c r="L59" s="161"/>
      <c r="M59" s="58" t="b">
        <v>1</v>
      </c>
      <c r="N59" s="162" t="s">
        <v>80</v>
      </c>
      <c r="O59" s="161"/>
      <c r="P59" s="58" t="b">
        <v>1</v>
      </c>
    </row>
    <row r="60" spans="2:16" ht="20.149999999999999" customHeight="1">
      <c r="B60" s="169" t="s">
        <v>81</v>
      </c>
      <c r="C60" s="161"/>
      <c r="D60" s="58" t="b">
        <v>1</v>
      </c>
      <c r="E60" s="169" t="s">
        <v>82</v>
      </c>
      <c r="F60" s="161"/>
      <c r="G60" s="58" t="b">
        <v>1</v>
      </c>
      <c r="H60" s="160" t="s">
        <v>83</v>
      </c>
      <c r="I60" s="161"/>
      <c r="J60" s="58" t="b">
        <v>1</v>
      </c>
      <c r="K60" s="160" t="s">
        <v>84</v>
      </c>
      <c r="L60" s="161"/>
      <c r="M60" s="58" t="b">
        <v>1</v>
      </c>
      <c r="N60" s="162" t="s">
        <v>85</v>
      </c>
      <c r="O60" s="161"/>
      <c r="P60" s="58" t="b">
        <v>1</v>
      </c>
    </row>
    <row r="61" spans="2:16" ht="20.149999999999999" customHeight="1">
      <c r="B61" s="169" t="s">
        <v>86</v>
      </c>
      <c r="C61" s="161"/>
      <c r="D61" s="58" t="b">
        <v>1</v>
      </c>
      <c r="E61" s="169" t="s">
        <v>87</v>
      </c>
      <c r="F61" s="161"/>
      <c r="G61" s="58" t="b">
        <v>1</v>
      </c>
      <c r="H61" s="160" t="s">
        <v>88</v>
      </c>
      <c r="I61" s="161"/>
      <c r="J61" s="58" t="b">
        <v>1</v>
      </c>
      <c r="K61" s="160" t="s">
        <v>89</v>
      </c>
      <c r="L61" s="161"/>
      <c r="M61" s="58" t="b">
        <v>1</v>
      </c>
      <c r="N61" s="162" t="s">
        <v>90</v>
      </c>
      <c r="O61" s="161"/>
      <c r="P61" s="58" t="b">
        <v>1</v>
      </c>
    </row>
    <row r="62" spans="2:16" ht="20.149999999999999" customHeight="1">
      <c r="B62" s="160" t="s">
        <v>88</v>
      </c>
      <c r="C62" s="161"/>
      <c r="D62" s="58" t="b">
        <v>1</v>
      </c>
      <c r="E62" s="169" t="s">
        <v>91</v>
      </c>
      <c r="F62" s="161"/>
      <c r="G62" s="58" t="b">
        <v>1</v>
      </c>
      <c r="H62" s="160" t="s">
        <v>92</v>
      </c>
      <c r="I62" s="161"/>
      <c r="J62" s="58" t="b">
        <v>0</v>
      </c>
      <c r="K62" s="160" t="s">
        <v>93</v>
      </c>
      <c r="L62" s="161"/>
      <c r="M62" s="58" t="b">
        <v>1</v>
      </c>
      <c r="N62" s="162" t="s">
        <v>83</v>
      </c>
      <c r="O62" s="161"/>
      <c r="P62" s="58" t="b">
        <v>1</v>
      </c>
    </row>
    <row r="63" spans="2:16" ht="20.149999999999999" customHeight="1">
      <c r="B63" s="160" t="s">
        <v>94</v>
      </c>
      <c r="C63" s="161"/>
      <c r="D63" s="58" t="b">
        <v>1</v>
      </c>
      <c r="E63" s="169" t="s">
        <v>95</v>
      </c>
      <c r="F63" s="161"/>
      <c r="G63" s="58" t="b">
        <v>1</v>
      </c>
      <c r="H63" s="68"/>
      <c r="I63" s="69"/>
      <c r="J63" s="70"/>
      <c r="K63" s="160" t="s">
        <v>96</v>
      </c>
      <c r="L63" s="161"/>
      <c r="M63" s="58" t="b">
        <v>1</v>
      </c>
      <c r="N63" s="162" t="s">
        <v>166</v>
      </c>
      <c r="O63" s="161"/>
      <c r="P63" s="58" t="b">
        <v>1</v>
      </c>
    </row>
    <row r="64" spans="2:16" ht="20.149999999999999" customHeight="1">
      <c r="B64" s="160" t="s">
        <v>97</v>
      </c>
      <c r="C64" s="161"/>
      <c r="D64" s="58" t="b">
        <v>0</v>
      </c>
      <c r="E64" s="169" t="s">
        <v>98</v>
      </c>
      <c r="F64" s="161"/>
      <c r="G64" s="58" t="b">
        <v>1</v>
      </c>
      <c r="H64" s="71"/>
      <c r="I64" s="72"/>
      <c r="J64" s="73"/>
      <c r="K64" s="176" t="s">
        <v>99</v>
      </c>
      <c r="L64" s="177"/>
      <c r="M64" s="58" t="b">
        <v>1</v>
      </c>
      <c r="N64" s="74"/>
      <c r="O64" s="75"/>
      <c r="P64" s="76"/>
    </row>
    <row r="65" spans="2:17" ht="20.149999999999999" customHeight="1">
      <c r="B65" s="75"/>
      <c r="C65" s="75"/>
      <c r="D65" s="77" t="b">
        <v>0</v>
      </c>
      <c r="E65" s="169" t="s">
        <v>162</v>
      </c>
      <c r="F65" s="161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49999999999999" customHeight="1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49999999999999" customHeight="1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49999999999999" customHeight="1" thickBot="1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" customHeight="1">
      <c r="B69" s="170" t="s">
        <v>105</v>
      </c>
      <c r="C69" s="170"/>
      <c r="D69" s="81"/>
      <c r="E69" s="81"/>
      <c r="F69" s="172" t="s">
        <v>106</v>
      </c>
      <c r="G69" s="174" t="s">
        <v>107</v>
      </c>
      <c r="H69" s="81"/>
      <c r="I69" s="170" t="s">
        <v>108</v>
      </c>
      <c r="J69" s="170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" customHeight="1" thickBot="1">
      <c r="B70" s="171"/>
      <c r="C70" s="171"/>
      <c r="D70" s="85"/>
      <c r="E70" s="86"/>
      <c r="F70" s="173"/>
      <c r="G70" s="175"/>
      <c r="H70" s="87"/>
      <c r="I70" s="171"/>
      <c r="J70" s="171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49999999999999" customHeight="1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49999999999999" customHeight="1">
      <c r="B72" s="100" t="s">
        <v>117</v>
      </c>
      <c r="C72" s="60">
        <v>-158.71</v>
      </c>
      <c r="D72" s="60">
        <v>-160.90700000000001</v>
      </c>
      <c r="E72" s="100" t="s">
        <v>118</v>
      </c>
      <c r="F72" s="60">
        <v>27.2</v>
      </c>
      <c r="G72" s="60">
        <v>25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49999999999999" customHeight="1">
      <c r="B73" s="100" t="s">
        <v>121</v>
      </c>
      <c r="C73" s="60">
        <v>-153.048</v>
      </c>
      <c r="D73" s="60">
        <v>-155.79499999999999</v>
      </c>
      <c r="E73" s="102" t="s">
        <v>122</v>
      </c>
      <c r="F73" s="61">
        <v>31.66</v>
      </c>
      <c r="G73" s="61">
        <v>32.04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49999999999999" customHeight="1">
      <c r="B74" s="100" t="s">
        <v>126</v>
      </c>
      <c r="C74" s="60">
        <v>-169.374</v>
      </c>
      <c r="D74" s="60">
        <v>-172.20699999999999</v>
      </c>
      <c r="E74" s="102" t="s">
        <v>127</v>
      </c>
      <c r="F74" s="62">
        <v>20</v>
      </c>
      <c r="G74" s="62">
        <v>20</v>
      </c>
      <c r="H74" s="101"/>
      <c r="I74" s="97" t="s">
        <v>128</v>
      </c>
      <c r="J74" s="59">
        <v>0</v>
      </c>
      <c r="K74" s="98" t="s">
        <v>129</v>
      </c>
      <c r="L74" s="59">
        <v>4</v>
      </c>
      <c r="M74" s="97" t="s">
        <v>130</v>
      </c>
      <c r="N74" s="59">
        <v>0</v>
      </c>
      <c r="O74" s="81"/>
      <c r="P74" s="81"/>
      <c r="Q74" s="107"/>
    </row>
    <row r="75" spans="2:17" ht="20.149999999999999" customHeight="1">
      <c r="B75" s="100" t="s">
        <v>131</v>
      </c>
      <c r="C75" s="60">
        <v>-116.36</v>
      </c>
      <c r="D75" s="60">
        <v>-121.699</v>
      </c>
      <c r="E75" s="102" t="s">
        <v>132</v>
      </c>
      <c r="F75" s="62">
        <v>40</v>
      </c>
      <c r="G75" s="62">
        <v>40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49999999999999" customHeight="1">
      <c r="B76" s="100" t="s">
        <v>136</v>
      </c>
      <c r="C76" s="60">
        <v>37.692999999999998</v>
      </c>
      <c r="D76" s="60">
        <v>35.658999999999999</v>
      </c>
      <c r="E76" s="102" t="s">
        <v>137</v>
      </c>
      <c r="F76" s="62">
        <v>45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49999999999999" customHeight="1">
      <c r="B77" s="100" t="s">
        <v>141</v>
      </c>
      <c r="C77" s="60">
        <v>35.265999999999998</v>
      </c>
      <c r="D77" s="60">
        <v>33.212000000000003</v>
      </c>
      <c r="E77" s="102" t="s">
        <v>142</v>
      </c>
      <c r="F77" s="62">
        <v>270</v>
      </c>
      <c r="G77" s="62">
        <v>265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49999999999999" customHeight="1">
      <c r="B78" s="100" t="s">
        <v>146</v>
      </c>
      <c r="C78" s="60">
        <v>30.885000000000002</v>
      </c>
      <c r="D78" s="60">
        <v>28.791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49999999999999" customHeight="1">
      <c r="B79" s="100" t="s">
        <v>151</v>
      </c>
      <c r="C79" s="60">
        <v>29.4</v>
      </c>
      <c r="D79" s="60">
        <v>27.324000000000002</v>
      </c>
      <c r="E79" s="100" t="s">
        <v>152</v>
      </c>
      <c r="F79" s="60">
        <v>21.6</v>
      </c>
      <c r="G79" s="60">
        <v>19.3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49999999999999" customHeight="1">
      <c r="B80" s="105" t="s">
        <v>156</v>
      </c>
      <c r="C80" s="64">
        <v>1.6899999999999999E-4</v>
      </c>
      <c r="D80" s="64">
        <v>1.2799999999999999E-4</v>
      </c>
      <c r="E80" s="102" t="s">
        <v>157</v>
      </c>
      <c r="F80" s="61">
        <v>38.6</v>
      </c>
      <c r="G80" s="61">
        <v>44.5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49999999999999" customHeight="1"/>
    <row r="82" spans="2:16" ht="20.149999999999999" customHeight="1"/>
    <row r="83" spans="2:16" ht="20.149999999999999" customHeight="1"/>
    <row r="84" spans="2:16" ht="15" customHeight="1">
      <c r="B84" s="150" t="s">
        <v>161</v>
      </c>
      <c r="C84" s="150"/>
    </row>
    <row r="85" spans="2:16" ht="15" customHeight="1">
      <c r="B85" s="151" t="s">
        <v>184</v>
      </c>
      <c r="C85" s="152"/>
      <c r="D85" s="152"/>
      <c r="E85" s="152"/>
      <c r="F85" s="152"/>
      <c r="G85" s="152"/>
      <c r="H85" s="152"/>
      <c r="I85" s="152"/>
      <c r="J85" s="152"/>
      <c r="K85" s="152"/>
      <c r="L85" s="152"/>
      <c r="M85" s="152"/>
      <c r="N85" s="152"/>
      <c r="O85" s="152"/>
      <c r="P85" s="153"/>
    </row>
    <row r="86" spans="2:16" ht="15" customHeight="1">
      <c r="B86" s="119"/>
      <c r="C86" s="120"/>
      <c r="D86" s="120"/>
      <c r="E86" s="120"/>
      <c r="F86" s="120"/>
      <c r="G86" s="120"/>
      <c r="H86" s="120"/>
      <c r="I86" s="120"/>
      <c r="J86" s="120"/>
      <c r="K86" s="120"/>
      <c r="L86" s="120"/>
      <c r="M86" s="120"/>
      <c r="N86" s="120"/>
      <c r="O86" s="120"/>
      <c r="P86" s="121"/>
    </row>
    <row r="87" spans="2:16" ht="15" customHeight="1">
      <c r="B87" s="128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30"/>
    </row>
    <row r="88" spans="2:16" ht="15" customHeight="1">
      <c r="B88" s="119"/>
      <c r="C88" s="120"/>
      <c r="D88" s="120"/>
      <c r="E88" s="120"/>
      <c r="F88" s="120"/>
      <c r="G88" s="120"/>
      <c r="H88" s="120"/>
      <c r="I88" s="120"/>
      <c r="J88" s="120"/>
      <c r="K88" s="120"/>
      <c r="L88" s="120"/>
      <c r="M88" s="120"/>
      <c r="N88" s="120"/>
      <c r="O88" s="120"/>
      <c r="P88" s="121"/>
    </row>
    <row r="89" spans="2:16" ht="15" customHeight="1">
      <c r="B89" s="119"/>
      <c r="C89" s="120"/>
      <c r="D89" s="120"/>
      <c r="E89" s="120"/>
      <c r="F89" s="120"/>
      <c r="G89" s="120"/>
      <c r="H89" s="120"/>
      <c r="I89" s="120"/>
      <c r="J89" s="120"/>
      <c r="K89" s="120"/>
      <c r="L89" s="120"/>
      <c r="M89" s="120"/>
      <c r="N89" s="120"/>
      <c r="O89" s="120"/>
      <c r="P89" s="121"/>
    </row>
    <row r="90" spans="2:16" ht="15" customHeight="1">
      <c r="B90" s="119"/>
      <c r="C90" s="120"/>
      <c r="D90" s="120"/>
      <c r="E90" s="120"/>
      <c r="F90" s="120"/>
      <c r="G90" s="120"/>
      <c r="H90" s="120"/>
      <c r="I90" s="120"/>
      <c r="J90" s="120"/>
      <c r="K90" s="120"/>
      <c r="L90" s="120"/>
      <c r="M90" s="120"/>
      <c r="N90" s="120"/>
      <c r="O90" s="120"/>
      <c r="P90" s="121"/>
    </row>
    <row r="91" spans="2:16" ht="15" customHeight="1">
      <c r="B91" s="119"/>
      <c r="C91" s="120"/>
      <c r="D91" s="120"/>
      <c r="E91" s="120"/>
      <c r="F91" s="120"/>
      <c r="G91" s="120"/>
      <c r="H91" s="120"/>
      <c r="I91" s="120"/>
      <c r="J91" s="120"/>
      <c r="K91" s="120"/>
      <c r="L91" s="120"/>
      <c r="M91" s="120"/>
      <c r="N91" s="120"/>
      <c r="O91" s="120"/>
      <c r="P91" s="121"/>
    </row>
    <row r="92" spans="2:16" ht="15" customHeight="1">
      <c r="B92" s="119"/>
      <c r="C92" s="120"/>
      <c r="D92" s="120"/>
      <c r="E92" s="120"/>
      <c r="F92" s="120"/>
      <c r="G92" s="120"/>
      <c r="H92" s="120"/>
      <c r="I92" s="120"/>
      <c r="J92" s="120"/>
      <c r="K92" s="120"/>
      <c r="L92" s="120"/>
      <c r="M92" s="120"/>
      <c r="N92" s="120"/>
      <c r="O92" s="120"/>
      <c r="P92" s="121"/>
    </row>
    <row r="93" spans="2:16" ht="15" customHeight="1">
      <c r="B93" s="119"/>
      <c r="C93" s="120"/>
      <c r="D93" s="120"/>
      <c r="E93" s="120"/>
      <c r="F93" s="120"/>
      <c r="G93" s="120"/>
      <c r="H93" s="120"/>
      <c r="I93" s="120"/>
      <c r="J93" s="120"/>
      <c r="K93" s="120"/>
      <c r="L93" s="120"/>
      <c r="M93" s="120"/>
      <c r="N93" s="120"/>
      <c r="O93" s="120"/>
      <c r="P93" s="121"/>
    </row>
    <row r="94" spans="2:16" ht="15" customHeight="1">
      <c r="B94" s="119"/>
      <c r="C94" s="120"/>
      <c r="D94" s="120"/>
      <c r="E94" s="120"/>
      <c r="F94" s="120"/>
      <c r="G94" s="120"/>
      <c r="H94" s="120"/>
      <c r="I94" s="120"/>
      <c r="J94" s="120"/>
      <c r="K94" s="120"/>
      <c r="L94" s="120"/>
      <c r="M94" s="120"/>
      <c r="N94" s="120"/>
      <c r="O94" s="120"/>
      <c r="P94" s="121"/>
    </row>
    <row r="95" spans="2:16" ht="15" customHeight="1">
      <c r="B95" s="119"/>
      <c r="C95" s="120"/>
      <c r="D95" s="120"/>
      <c r="E95" s="120"/>
      <c r="F95" s="120"/>
      <c r="G95" s="120"/>
      <c r="H95" s="120"/>
      <c r="I95" s="120"/>
      <c r="J95" s="120"/>
      <c r="K95" s="120"/>
      <c r="L95" s="120"/>
      <c r="M95" s="120"/>
      <c r="N95" s="120"/>
      <c r="O95" s="120"/>
      <c r="P95" s="121"/>
    </row>
    <row r="96" spans="2:16" ht="15" customHeight="1">
      <c r="B96" s="119"/>
      <c r="C96" s="120"/>
      <c r="D96" s="120"/>
      <c r="E96" s="120"/>
      <c r="F96" s="120"/>
      <c r="G96" s="120"/>
      <c r="H96" s="120"/>
      <c r="I96" s="120"/>
      <c r="J96" s="120"/>
      <c r="K96" s="120"/>
      <c r="L96" s="120"/>
      <c r="M96" s="120"/>
      <c r="N96" s="120"/>
      <c r="O96" s="120"/>
      <c r="P96" s="121"/>
    </row>
    <row r="97" spans="2:16" ht="15" customHeight="1">
      <c r="B97" s="119"/>
      <c r="C97" s="120"/>
      <c r="D97" s="120"/>
      <c r="E97" s="120"/>
      <c r="F97" s="120"/>
      <c r="G97" s="120"/>
      <c r="H97" s="120"/>
      <c r="I97" s="120"/>
      <c r="J97" s="120"/>
      <c r="K97" s="120"/>
      <c r="L97" s="120"/>
      <c r="M97" s="120"/>
      <c r="N97" s="120"/>
      <c r="O97" s="120"/>
      <c r="P97" s="121"/>
    </row>
    <row r="98" spans="2:16" ht="15" customHeight="1">
      <c r="B98" s="119"/>
      <c r="C98" s="120"/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/>
      <c r="P98" s="121"/>
    </row>
    <row r="99" spans="2:16" ht="15" customHeight="1">
      <c r="B99" s="125"/>
      <c r="C99" s="126"/>
      <c r="D99" s="126"/>
      <c r="E99" s="126"/>
      <c r="F99" s="126"/>
      <c r="G99" s="126"/>
      <c r="H99" s="126"/>
      <c r="I99" s="126"/>
      <c r="J99" s="126"/>
      <c r="K99" s="126"/>
      <c r="L99" s="126"/>
      <c r="M99" s="126"/>
      <c r="N99" s="126"/>
      <c r="O99" s="126"/>
      <c r="P99" s="127"/>
    </row>
    <row r="100" spans="2:16" ht="15" customHeight="1"/>
    <row r="101" spans="2:16" ht="15" hidden="1" customHeight="1"/>
    <row r="102" spans="2:16" ht="15" hidden="1" customHeight="1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>
      <formula1>$M$70:$P$70</formula1>
    </dataValidation>
    <dataValidation type="list" showInputMessage="1" showErrorMessage="1" sqref="N82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KMTNetSSO</cp:lastModifiedBy>
  <cp:lastPrinted>2024-03-05T14:50:54Z</cp:lastPrinted>
  <dcterms:created xsi:type="dcterms:W3CDTF">2024-02-29T07:36:25Z</dcterms:created>
  <dcterms:modified xsi:type="dcterms:W3CDTF">2025-01-20T19:09:11Z</dcterms:modified>
</cp:coreProperties>
</file>