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<sst xmlns="http://schemas.openxmlformats.org/spreadsheetml/2006/main" count="215" uniqueCount="200">
  <si>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</si>
  <si>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</si>
  <si>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</si>
  <si>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</si>
  <si>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</si>
  <si>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</si>
  <si>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</si>
  <si>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</si>
  <si>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</si>
  <si>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</si>
  <si>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</si>
  <si>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</si>
  <si>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</si>
  <si>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</si>
  <si>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</si>
  <si>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</si>
  <si>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</si>
  <si>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</si>
  <si>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</si>
  <si>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</si>
  <si>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</si>
  <si>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</si>
  <si>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</si>
  <si>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</si>
  <si>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</si>
  <si>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</si>
  <si>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</si>
  <si>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</si>
  <si>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</si>
  <si>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</si>
  <si>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</si>
  <si>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</si>
  <si>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</si>
  <si>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</si>
  <si>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</si>
  <si>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</si>
  <si>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</si>
  <si>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</si>
  <si>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</si>
  <si>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</si>
  <si>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</si>
  <si>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</si>
  <si>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</si>
  <si>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</si>
  <si>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</si>
  <si>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</si>
  <si>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</si>
  <si>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</si>
  <si>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</si>
  <si>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</si>
  <si>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</si>
  <si>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</si>
  <si>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</si>
  <si>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</si>
  <si>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</si>
  <si>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</si>
  <si>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</si>
  <si>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</si>
  <si>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</si>
  <si>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</si>
  <si>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</si>
  <si>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</si>
  <si>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</si>
  <si>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</si>
  <si>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</si>
  <si>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</si>
  <si>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</si>
  <si>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</si>
  <si>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</si>
  <si>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</si>
  <si>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</si>
  <si>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</si>
  <si>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</si>
  <si>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</si>
  <si>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</si>
  <si>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</si>
  <si>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</si>
  <si>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</si>
  <si>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</si>
  <si>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</si>
  <si>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</si>
  <si>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</si>
  <si>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</si>
  <si>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</si>
  <si>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</si>
  <si>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</si>
  <si>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</si>
  <si>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</si>
  <si>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</si>
  <si>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</si>
  <si>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</si>
  <si>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</si>
  <si>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</si>
  <si>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</si>
  <si>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</si>
  <si>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</si>
  <si>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</si>
  <si>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</si>
  <si>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</si>
  <si>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</si>
  <si>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</si>
  <si>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</si>
  <si>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</si>
  <si>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</si>
  <si>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</si>
  <si>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</si>
  <si>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</si>
  <si>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</si>
  <si>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</si>
  <si>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</si>
  <si>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</si>
  <si>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</si>
  <si>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</si>
  <si>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</si>
  <si>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</si>
  <si>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</si>
  <si>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</si>
  <si>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</si>
  <si>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</si>
  <si>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</si>
  <si>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</si>
  <si>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</si>
  <si>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</si>
  <si>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</si>
  <si>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</si>
  <si>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</si>
  <si>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</si>
  <si>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</si>
  <si>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</si>
  <si>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</si>
  <si>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</si>
  <si>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</si>
  <si>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</si>
  <si>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</si>
  <si>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</si>
  <si>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</si>
  <si>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</si>
  <si>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</si>
  <si>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</si>
  <si>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</si>
  <si>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</si>
  <si>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</si>
  <si>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</si>
  <si>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</si>
  <si>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</si>
  <si>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</si>
  <si>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</si>
  <si>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</si>
  <si>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</si>
  <si>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</si>
  <si>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</si>
  <si>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</si>
  <si>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</si>
  <si>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</si>
  <si>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</si>
  <si>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</si>
  <si>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</si>
  <si>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</si>
  <si>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</si>
  <si>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</si>
  <si>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</si>
  <si>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</si>
  <si>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</si>
  <si>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</si>
  <si>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</si>
  <si>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</si>
  <si>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</si>
  <si>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</si>
  <si>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</si>
  <si>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</si>
  <si>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</si>
  <si>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</si>
  <si>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</si>
  <si>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</si>
  <si>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</si>
  <si>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</si>
  <si>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</si>
  <si>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</si>
  <si>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</si>
  <si>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</si>
  <si>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</si>
  <si>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월령 40%이상으로 방풍막 연결</t>
  </si>
  <si>
    <t>TMT</t>
  </si>
  <si>
    <t>KSP</t>
  </si>
  <si>
    <t>두원재</t>
  </si>
  <si>
    <t>ENG-KSP</t>
  </si>
  <si>
    <t>돔이 좌표값으로 이동하지 않아서 EIB 재실행 후 정상화됨 / flat 건너뜀</t>
  </si>
  <si>
    <t>T_060990</t>
  </si>
  <si>
    <t>[13:45] 망원경이 이동하지 않아서 EIB 재실행 후 정상화 됨</t>
  </si>
  <si>
    <t>T_061011</t>
  </si>
  <si>
    <t>T_060990 / T_061011 HA limit으로 망원경이 멈추면서 별이 흐름</t>
  </si>
  <si>
    <t>KAMP</t>
  </si>
  <si>
    <t>D_061045-061046</t>
  </si>
  <si>
    <t>[15:05] 높은 습도(vaisala 86%/ 2.3m 95%)로 인한 관측 대기 / [16:30] 관측 재개</t>
  </si>
  <si>
    <t>D_061045-061046 아래쪽 돔셔터가 내려가지 않아 막히게 됨 / 돔셔터 닫고 다시 열어서 정상화됨</t>
  </si>
  <si>
    <t>E</t>
  </si>
  <si>
    <t>SE</t>
  </si>
  <si>
    <t>x</t>
  </si>
  <si>
    <t>30s/23k 25s/29k 16s/28k</t>
  </si>
  <si>
    <t>L_061030-061073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</si>
</sst>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82.291666666666657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0.44861111111111113</v>
      </c>
      <c r="D9" s="8">
        <v>1.6</v>
      </c>
      <c r="E9" s="8">
        <v>15.3</v>
      </c>
      <c r="F9" s="8">
        <v>73.2</v>
      </c>
      <c r="G9" s="36" t="s">
        <v>195</v>
      </c>
      <c r="H9" s="8">
        <v>2</v>
      </c>
      <c r="I9" s="36">
        <v>94.9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2.2000000000000002</v>
      </c>
      <c r="E10" s="8">
        <v>14</v>
      </c>
      <c r="F10" s="8">
        <v>76.099999999999994</v>
      </c>
      <c r="G10" s="36" t="s">
        <v>196</v>
      </c>
      <c r="H10" s="8">
        <v>3.7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0.73888888888888893</v>
      </c>
      <c r="D11" s="15">
        <v>3.5</v>
      </c>
      <c r="E11" s="15">
        <v>11</v>
      </c>
      <c r="F11" s="15">
        <v>78.099999999999994</v>
      </c>
      <c r="G11" s="36" t="s">
        <v>196</v>
      </c>
      <c r="H11" s="15">
        <v>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24.290277777777774</v>
      </c>
      <c r="D12" s="19">
        <f>AVERAGE(D9:D11)</f>
        <v>2.4333333333333336</v>
      </c>
      <c r="E12" s="19">
        <f>AVERAGE(E9:E11)</f>
        <v>13.433333333333332</v>
      </c>
      <c r="F12" s="20">
        <f>AVERAGE(F9:F11)</f>
        <v>75.8</v>
      </c>
      <c r="G12" s="21"/>
      <c r="H12" s="22">
        <f>AVERAGE(H9:H11)</f>
        <v>3.2333333333333329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182</v>
      </c>
      <c r="F16" s="27" t="s">
        <v>183</v>
      </c>
      <c r="G16" s="117" t="s">
        <v>185</v>
      </c>
      <c r="H16" s="117" t="s">
        <v>191</v>
      </c>
      <c r="I16" s="27" t="s">
        <v>182</v>
      </c>
      <c r="J16" s="27" t="s">
        <v>180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0.39583333333333331</v>
      </c>
      <c r="D17" s="28">
        <v>0.39652777777777781</v>
      </c>
      <c r="E17" s="28">
        <v>0.42499999999999999</v>
      </c>
      <c r="F17" s="28">
        <v>0.44513888888888892</v>
      </c>
      <c r="G17" s="28">
        <v>0.53194444444444444</v>
      </c>
      <c r="H17" s="28">
        <v>0.69097222222222221</v>
      </c>
      <c r="I17" s="28">
        <v>0.74305555555555547</v>
      </c>
      <c r="J17" s="28">
        <v>0.77500000000000002</v>
      </c>
      <c r="K17" s="28"/>
      <c r="L17" s="28"/>
      <c r="M17" s="28"/>
      <c r="N17" s="28"/>
      <c r="O17" s="28"/>
      <c r="P17" s="28">
        <v>0.77500000000000002</v>
      </c>
    </row>
    <row r="18" spans="2:16" ht="14.15" customHeight="1">
      <c r="B18" s="35" t="s">
        <v>42</v>
      </c>
      <c r="C18" s="27">
        <v>60922</v>
      </c>
      <c r="D18" s="27">
        <v>60923</v>
      </c>
      <c r="E18" s="27">
        <v>60928</v>
      </c>
      <c r="F18" s="27">
        <v>60940</v>
      </c>
      <c r="G18" s="27">
        <v>60992</v>
      </c>
      <c r="H18" s="27">
        <v>61045</v>
      </c>
      <c r="I18" s="27">
        <v>61062</v>
      </c>
      <c r="J18" s="27">
        <v>61075</v>
      </c>
      <c r="K18" s="27"/>
      <c r="L18" s="27"/>
      <c r="M18" s="27"/>
      <c r="N18" s="27"/>
      <c r="O18" s="27"/>
      <c r="P18" s="27">
        <v>61087</v>
      </c>
    </row>
    <row r="19" spans="2:16" ht="14.15" customHeight="1" thickBot="1">
      <c r="B19" s="13" t="s">
        <v>43</v>
      </c>
      <c r="C19" s="29"/>
      <c r="D19" s="27">
        <v>60927</v>
      </c>
      <c r="E19" s="30">
        <v>60939</v>
      </c>
      <c r="F19" s="30">
        <v>60991</v>
      </c>
      <c r="G19" s="30">
        <v>61044</v>
      </c>
      <c r="H19" s="30">
        <v>61061</v>
      </c>
      <c r="I19" s="30">
        <v>61074</v>
      </c>
      <c r="J19" s="30">
        <v>61086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52</v>
      </c>
      <c r="G20" s="33">
        <f>IF(ISNUMBER(G18),G19-G18+1,"")</f>
        <v>53</v>
      </c>
      <c r="H20" s="33">
        <f>IF(ISNUMBER(H18),H19-H18+1,"")</f>
        <v>17</v>
      </c>
      <c r="I20" s="33">
        <f t="shared" ref="I20:O20" si="0">IF(ISNUMBER(I18),I19-I18+1,"")</f>
        <v>13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179</v>
      </c>
      <c r="F24" s="162"/>
      <c r="G24" s="162"/>
      <c r="H24" s="162"/>
      <c r="I24" s="162"/>
      <c r="J24" s="106"/>
      <c r="K24" s="106"/>
      <c r="L24" s="36" t="s">
        <v>177</v>
      </c>
      <c r="M24" s="162" t="s">
        <v>197</v>
      </c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>
        <v>0.77986111111111101</v>
      </c>
      <c r="K26" s="106"/>
      <c r="L26" s="36" t="s">
        <v>178</v>
      </c>
      <c r="M26" s="162" t="s">
        <v>198</v>
      </c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0.14444444444444446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0.23124999999999998</v>
      </c>
      <c r="E31" s="7">
        <v>6.6666666666666666E-2</v>
      </c>
      <c r="F31" s="7"/>
      <c r="G31" s="7"/>
      <c r="H31" s="7"/>
      <c r="I31" s="7"/>
      <c r="J31" s="7"/>
      <c r="K31" s="7">
        <v>3.5416666666666666E-2</v>
      </c>
      <c r="L31" s="7"/>
      <c r="M31" s="7"/>
      <c r="N31" s="7"/>
      <c r="O31" s="48"/>
      <c r="P31" s="46">
        <f>SUM(C31:N31)</f>
        <v>0.33333333333333331</v>
      </c>
    </row>
    <row r="32" spans="2:16" ht="14.15" customHeight="1">
      <c r="B32" s="37" t="s">
        <v>65</v>
      </c>
      <c r="C32" s="49"/>
      <c r="D32" s="50">
        <v>4.7916666666666663E-2</v>
      </c>
      <c r="E32" s="50">
        <v>1.1111111111111112E-2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5.9027777777777776E-2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0.18333333333333332</v>
      </c>
      <c r="E34" s="110">
        <f t="shared" si="1"/>
        <v>5.5555555555555552E-2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3.5416666666666666E-2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0.27430555555555552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187</v>
      </c>
      <c r="D36" s="153"/>
      <c r="E36" s="152" t="s">
        <v>189</v>
      </c>
      <c r="F36" s="153"/>
      <c r="G36" s="152" t="s">
        <v>199</v>
      </c>
      <c r="H36" s="153"/>
      <c r="I36" s="152" t="s">
        <v>192</v>
      </c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188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 t="s">
        <v>194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-160.09700000000001</v>
      </c>
      <c r="D72" s="60">
        <v>-163.245</v>
      </c>
      <c r="E72" s="100" t="s">
        <v>118</v>
      </c>
      <c r="F72" s="60">
        <v>26.02</v>
      </c>
      <c r="G72" s="60">
        <v>22.76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-154.74799999999999</v>
      </c>
      <c r="D73" s="60">
        <v>-158.35300000000001</v>
      </c>
      <c r="E73" s="102" t="s">
        <v>122</v>
      </c>
      <c r="F73" s="61">
        <v>30.77</v>
      </c>
      <c r="G73" s="61">
        <v>34.36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-171.24</v>
      </c>
      <c r="D74" s="60">
        <v>-172.833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-118.495</v>
      </c>
      <c r="D75" s="60">
        <v>-125.379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36.298000000000002</v>
      </c>
      <c r="D76" s="60">
        <v>32.697000000000003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34.020000000000003</v>
      </c>
      <c r="D77" s="60">
        <v>30.626000000000001</v>
      </c>
      <c r="E77" s="102" t="s">
        <v>142</v>
      </c>
      <c r="F77" s="62">
        <v>270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29.616</v>
      </c>
      <c r="D78" s="60">
        <v>26.18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28.196999999999999</v>
      </c>
      <c r="D79" s="60">
        <v>24.753</v>
      </c>
      <c r="E79" s="100" t="s">
        <v>152</v>
      </c>
      <c r="F79" s="60">
        <v>19.3</v>
      </c>
      <c r="G79" s="60">
        <v>14.3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1.5300000000000001E-4</v>
      </c>
      <c r="D80" s="64">
        <v>1.2E-4</v>
      </c>
      <c r="E80" s="102" t="s">
        <v>157</v>
      </c>
      <c r="F80" s="61">
        <v>44</v>
      </c>
      <c r="G80" s="61">
        <v>74.2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181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2025-01-16T19:06:46Z</dcterms:modified>
</cp:coreProperties>
</file>