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<sst xmlns="http://schemas.openxmlformats.org/spreadsheetml/2006/main" count="214" uniqueCount="200">
  <si>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</si>
  <si>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</si>
  <si>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</si>
  <si>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</si>
  <si>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</si>
  <si>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</si>
  <si>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</si>
  <si>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</si>
  <si>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</si>
  <si>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</si>
  <si>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</si>
  <si>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</si>
  <si>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</si>
  <si>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</si>
  <si>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</si>
  <si>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</si>
  <si>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</si>
  <si>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</si>
  <si>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</si>
  <si>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</si>
  <si>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</si>
  <si>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</si>
  <si>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</si>
  <si>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</si>
  <si>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</si>
  <si>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</si>
  <si>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</si>
  <si>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</si>
  <si>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</si>
  <si>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</si>
  <si>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</si>
  <si>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</si>
  <si>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</si>
  <si>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</si>
  <si>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</si>
  <si>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</si>
  <si>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</si>
  <si>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</si>
  <si>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</si>
  <si>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</si>
  <si>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</si>
  <si>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</si>
  <si>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</si>
  <si>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</si>
  <si>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</si>
  <si>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</si>
  <si>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</si>
  <si>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</si>
  <si>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</si>
  <si>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</si>
  <si>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</si>
  <si>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</si>
  <si>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</si>
  <si>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</si>
  <si>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</si>
  <si>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</si>
  <si>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</si>
  <si>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</si>
  <si>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</si>
  <si>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</si>
  <si>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</si>
  <si>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</si>
  <si>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</si>
  <si>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</si>
  <si>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</si>
  <si>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</si>
  <si>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</si>
  <si>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</si>
  <si>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</si>
  <si>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</si>
  <si>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</si>
  <si>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</si>
  <si>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</si>
  <si>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</si>
  <si>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</si>
  <si>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</si>
  <si>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</si>
  <si>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</si>
  <si>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</si>
  <si>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</si>
  <si>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</si>
  <si>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</si>
  <si>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</si>
  <si>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</si>
  <si>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</si>
  <si>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</si>
  <si>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</si>
  <si>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</si>
  <si>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</si>
  <si>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</si>
  <si>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</si>
  <si>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</si>
  <si>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</si>
  <si>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</si>
  <si>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</si>
  <si>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</si>
  <si>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</si>
  <si>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</si>
  <si>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</si>
  <si>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</si>
  <si>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</si>
  <si>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</si>
  <si>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</si>
  <si>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</si>
  <si>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</si>
  <si>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</si>
  <si>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</si>
  <si>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</si>
  <si>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</si>
  <si>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</si>
  <si>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</si>
  <si>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</si>
  <si>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</si>
  <si>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</si>
  <si>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</si>
  <si>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</si>
  <si>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</si>
  <si>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</si>
  <si>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</si>
  <si>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</si>
  <si>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</si>
  <si>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</si>
  <si>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</si>
  <si>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</si>
  <si>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</si>
  <si>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</si>
  <si>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</si>
  <si>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</si>
  <si>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</si>
  <si>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</si>
  <si>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</si>
  <si>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</si>
  <si>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</si>
  <si>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</si>
  <si>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</si>
  <si>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</si>
  <si>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</si>
  <si>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</si>
  <si>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</si>
  <si>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</si>
  <si>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</si>
  <si>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</si>
  <si>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</si>
  <si>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</si>
  <si>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</si>
  <si>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</si>
  <si>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</si>
  <si>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</si>
  <si>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</si>
  <si>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</si>
  <si>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</si>
  <si>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</si>
  <si>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</si>
  <si>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</si>
  <si>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</si>
  <si>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</si>
  <si>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</si>
  <si>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</si>
  <si>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</si>
  <si>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</si>
  <si>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</si>
  <si>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</si>
  <si>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</si>
  <si>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</si>
  <si>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</si>
  <si>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</si>
  <si>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</si>
  <si>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</si>
  <si>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</si>
  <si>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</si>
  <si>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</si>
  <si>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</si>
  <si>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</si>
  <si>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</si>
  <si>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</si>
  <si>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</si>
  <si>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</si>
  <si>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</si>
  <si>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</si>
  <si>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</si>
  <si>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</si>
  <si>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</si>
  <si>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김예은</t>
  </si>
  <si>
    <t>ESE</t>
  </si>
  <si>
    <t>-</t>
  </si>
  <si>
    <t>월령 40%이상으로 방풍막 연결</t>
  </si>
  <si>
    <t>SSE</t>
  </si>
  <si>
    <t>TMT</t>
  </si>
  <si>
    <t>SITE</t>
  </si>
  <si>
    <t>UT 4시쯤 돔을 방문했을때 operation error로 에어컨 가동이 안되고 있었음/ 창문 열어 열기를 빼고 ESC로 경고문구 정리 후 에어컨 가동 함</t>
  </si>
  <si>
    <t>[16:33] HA/RA limit 으로 수동 관측 함</t>
  </si>
  <si>
    <t>I_059976-060003</t>
  </si>
  <si>
    <t>[10:25]/ [12:40] 초점이 맞지 않아서 초점 재실행을 했으나 초점에 변화 없음</t>
  </si>
  <si>
    <t>T_060114</t>
  </si>
  <si>
    <t>T_060122</t>
  </si>
  <si>
    <t>T_060114/ T_060122 HA limit으로 망원경이 멈추면서 별이 흐름</t>
  </si>
  <si>
    <t>[17:00] 높은 습도(vaisala 86%/ 2.3m 95%/ 외벽물기)로 인한 관측 종료</t>
  </si>
  <si>
    <t>31s/21k</t>
  </si>
  <si>
    <t>20s/27k 23s/21k</t>
  </si>
  <si>
    <t>I_059976-060003 DATE-OBS와 TSHOPEN 시각차가 여러차례 발생함/ IC K/S/Gui 재실행 후 정상화 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</si>
</sst>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31" zoomScale="145" zoomScaleNormal="145" workbookViewId="0">
      <selection activeCell="B85" sqref="B85:P85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47">
        <v>45665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91.415313225057986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0.45069444444444445</v>
      </c>
      <c r="D9" s="8">
        <v>2.9</v>
      </c>
      <c r="E9" s="8">
        <v>14</v>
      </c>
      <c r="F9" s="8">
        <v>80.7</v>
      </c>
      <c r="G9" s="36" t="s">
        <v>183</v>
      </c>
      <c r="H9" s="8">
        <v>3.9</v>
      </c>
      <c r="I9" s="36">
        <v>65.900000000000006</v>
      </c>
      <c r="J9" s="9">
        <f>IF(L9, 1, 0) + IF(M9, 2, 0) + IF(N9, 4, 0) + IF(O9, 8, 0) + IF(P9, 16, 0)</f>
        <v>4</v>
      </c>
      <c r="K9" s="10" t="b">
        <v>1</v>
      </c>
      <c r="L9" s="10" t="b">
        <v>0</v>
      </c>
      <c r="M9" s="10" t="b">
        <v>0</v>
      </c>
      <c r="N9" s="10" t="b">
        <v>1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>
        <v>2.4</v>
      </c>
      <c r="E10" s="8">
        <v>12.9</v>
      </c>
      <c r="F10" s="8">
        <v>73.8</v>
      </c>
      <c r="G10" s="36" t="s">
        <v>183</v>
      </c>
      <c r="H10" s="8">
        <v>5.3</v>
      </c>
      <c r="I10" s="11"/>
      <c r="J10" s="9">
        <f>IF(L10, 1, 0) + IF(M10, 2, 0) + IF(N10, 4, 0) + IF(O10, 8, 0) + IF(P10, 16, 0)</f>
        <v>4</v>
      </c>
      <c r="K10" s="12" t="b">
        <v>1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0.71180555555555547</v>
      </c>
      <c r="D11" s="15" t="s">
        <v>184</v>
      </c>
      <c r="E11" s="15">
        <v>11.4</v>
      </c>
      <c r="F11" s="15">
        <v>86.6</v>
      </c>
      <c r="G11" s="36" t="s">
        <v>186</v>
      </c>
      <c r="H11" s="15">
        <v>6.7</v>
      </c>
      <c r="I11" s="16"/>
      <c r="J11" s="9">
        <f>IF(L11, 1, 0) + IF(M11, 2, 0) + IF(N11, 4, 0) + IF(O11, 8, 0) + IF(P11, 16, 0)</f>
        <v>6</v>
      </c>
      <c r="K11" s="12" t="b">
        <v>1</v>
      </c>
      <c r="L11" s="12" t="b">
        <v>0</v>
      </c>
      <c r="M11" s="12" t="b">
        <v>1</v>
      </c>
      <c r="N11" s="12" t="b">
        <v>1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24.261111111111113</v>
      </c>
      <c r="D12" s="19">
        <f>AVERAGE(D9:D11)</f>
        <v>2.65</v>
      </c>
      <c r="E12" s="19">
        <f>AVERAGE(E9:E11)</f>
        <v>12.766666666666666</v>
      </c>
      <c r="F12" s="20">
        <f>AVERAGE(F9:F11)</f>
        <v>80.36666666666666</v>
      </c>
      <c r="G12" s="21"/>
      <c r="H12" s="22">
        <f>AVERAGE(H9:H11)</f>
        <v>5.3</v>
      </c>
      <c r="I12" s="23"/>
      <c r="J12" s="24">
        <f>AVERAGE(J9:J11)</f>
        <v>4.666666666666667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181</v>
      </c>
      <c r="E16" s="27" t="s">
        <v>187</v>
      </c>
      <c r="F16" s="27" t="s">
        <v>188</v>
      </c>
      <c r="G16" s="117" t="s">
        <v>181</v>
      </c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0.3923611111111111</v>
      </c>
      <c r="D17" s="28">
        <v>0.39374999999999999</v>
      </c>
      <c r="E17" s="28">
        <v>0.42569444444444443</v>
      </c>
      <c r="F17" s="28">
        <v>0.4458333333333333</v>
      </c>
      <c r="G17" s="28">
        <v>0.71666666666666667</v>
      </c>
      <c r="H17" s="28"/>
      <c r="I17" s="28"/>
      <c r="J17" s="28"/>
      <c r="K17" s="28"/>
      <c r="L17" s="28"/>
      <c r="M17" s="28"/>
      <c r="N17" s="28"/>
      <c r="O17" s="28"/>
      <c r="P17" s="28">
        <v>0.72083333333333333</v>
      </c>
    </row>
    <row r="18" spans="2:16" ht="14.15" customHeight="1">
      <c r="B18" s="35" t="s">
        <v>42</v>
      </c>
      <c r="C18" s="27">
        <v>59956</v>
      </c>
      <c r="D18" s="27">
        <v>59957</v>
      </c>
      <c r="E18" s="27">
        <v>59976</v>
      </c>
      <c r="F18" s="27">
        <v>59988</v>
      </c>
      <c r="G18" s="27">
        <v>60124</v>
      </c>
      <c r="H18" s="27"/>
      <c r="I18" s="27"/>
      <c r="J18" s="27"/>
      <c r="K18" s="27"/>
      <c r="L18" s="27"/>
      <c r="M18" s="27"/>
      <c r="N18" s="27"/>
      <c r="O18" s="27"/>
      <c r="P18" s="27">
        <v>60129</v>
      </c>
    </row>
    <row r="19" spans="2:16" ht="14.15" customHeight="1" thickBot="1">
      <c r="B19" s="13" t="s">
        <v>43</v>
      </c>
      <c r="C19" s="29"/>
      <c r="D19" s="27">
        <v>59969</v>
      </c>
      <c r="E19" s="30">
        <v>59987</v>
      </c>
      <c r="F19" s="30">
        <v>60123</v>
      </c>
      <c r="G19" s="30">
        <v>60128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136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>
      <c r="B24" s="155"/>
      <c r="C24" s="106">
        <v>0.40416666666666662</v>
      </c>
      <c r="D24" s="106">
        <v>0.4055555555555555</v>
      </c>
      <c r="E24" s="113" t="s">
        <v>180</v>
      </c>
      <c r="F24" s="154" t="s">
        <v>198</v>
      </c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>
      <c r="B26" s="155"/>
      <c r="C26" s="106">
        <v>0.40833333333333338</v>
      </c>
      <c r="D26" s="106">
        <v>0.40833333333333338</v>
      </c>
      <c r="E26" s="113" t="s">
        <v>165</v>
      </c>
      <c r="F26" s="154" t="s">
        <v>197</v>
      </c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0.28194444444444444</v>
      </c>
      <c r="N30" s="43"/>
      <c r="O30" s="45"/>
      <c r="P30" s="46">
        <f>SUM(C30:J30,L30:N30)</f>
        <v>0.28194444444444444</v>
      </c>
    </row>
    <row r="31" spans="2:16" ht="14.15" customHeight="1">
      <c r="B31" s="37" t="s">
        <v>170</v>
      </c>
      <c r="C31" s="47"/>
      <c r="D31" s="7"/>
      <c r="E31" s="7"/>
      <c r="F31" s="7"/>
      <c r="G31" s="7"/>
      <c r="H31" s="7"/>
      <c r="I31" s="7"/>
      <c r="J31" s="7"/>
      <c r="K31" s="7">
        <v>1.7361111111111112E-2</v>
      </c>
      <c r="L31" s="7"/>
      <c r="M31" s="7">
        <v>0.28194444444444444</v>
      </c>
      <c r="N31" s="7"/>
      <c r="O31" s="48"/>
      <c r="P31" s="46">
        <f>SUM(C31:N31)</f>
        <v>0.29930555555555555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>
        <v>2.5694444444444447E-2</v>
      </c>
      <c r="N32" s="50"/>
      <c r="O32" s="51"/>
      <c r="P32" s="46">
        <f>SUM(C32:N32)</f>
        <v>2.5694444444444447E-2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1.7361111111111112E-2</v>
      </c>
      <c r="L34" s="110">
        <f t="shared" si="1"/>
        <v>0</v>
      </c>
      <c r="M34" s="110">
        <f t="shared" si="1"/>
        <v>0.25624999999999998</v>
      </c>
      <c r="N34" s="110">
        <f t="shared" si="1"/>
        <v>0</v>
      </c>
      <c r="O34" s="114"/>
      <c r="P34" s="111">
        <f t="shared" si="1"/>
        <v>0.27361111111111108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7" t="s">
        <v>67</v>
      </c>
      <c r="C36" s="144" t="s">
        <v>191</v>
      </c>
      <c r="D36" s="145"/>
      <c r="E36" s="144" t="s">
        <v>193</v>
      </c>
      <c r="F36" s="145"/>
      <c r="G36" s="144" t="s">
        <v>194</v>
      </c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5" customHeight="1">
      <c r="B44" s="122" t="s">
        <v>199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 t="s">
        <v>195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 t="s">
        <v>190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 t="s">
        <v>196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5" customHeight="1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5" customHeight="1" thickTop="1" thickBot="1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/>
    <row r="56" spans="2:16" ht="17.25" customHeight="1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49999999999999" customHeight="1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49999999999999" customHeight="1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49999999999999" customHeight="1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49999999999999" customHeight="1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49999999999999" customHeight="1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49999999999999" customHeight="1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49999999999999" customHeight="1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-158.6</v>
      </c>
      <c r="D72" s="60">
        <v>-162.80000000000001</v>
      </c>
      <c r="E72" s="100" t="s">
        <v>118</v>
      </c>
      <c r="F72" s="60">
        <v>26.5</v>
      </c>
      <c r="G72" s="60">
        <v>22.6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-153.5</v>
      </c>
      <c r="D73" s="60">
        <v>-157.9</v>
      </c>
      <c r="E73" s="102" t="s">
        <v>122</v>
      </c>
      <c r="F73" s="61">
        <v>31.9</v>
      </c>
      <c r="G73" s="61">
        <v>37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-170.5</v>
      </c>
      <c r="D74" s="60">
        <v>-175.6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-114.9</v>
      </c>
      <c r="D75" s="60">
        <v>-125.6</v>
      </c>
      <c r="E75" s="102" t="s">
        <v>132</v>
      </c>
      <c r="F75" s="62">
        <v>40</v>
      </c>
      <c r="G75" s="62">
        <v>35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36.4</v>
      </c>
      <c r="D76" s="60">
        <v>31.9</v>
      </c>
      <c r="E76" s="102" t="s">
        <v>137</v>
      </c>
      <c r="F76" s="62">
        <v>45</v>
      </c>
      <c r="G76" s="62">
        <v>40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32.4</v>
      </c>
      <c r="D77" s="60">
        <v>28.2</v>
      </c>
      <c r="E77" s="102" t="s">
        <v>142</v>
      </c>
      <c r="F77" s="62">
        <v>270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30.2</v>
      </c>
      <c r="D78" s="60">
        <v>26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28.9</v>
      </c>
      <c r="D79" s="60">
        <v>24.8</v>
      </c>
      <c r="E79" s="100" t="s">
        <v>152</v>
      </c>
      <c r="F79" s="60">
        <v>21.7</v>
      </c>
      <c r="G79" s="60">
        <v>14.3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1.6799999999999999E-4</v>
      </c>
      <c r="D80" s="64">
        <v>8.6100000000000006E-5</v>
      </c>
      <c r="E80" s="102" t="s">
        <v>157</v>
      </c>
      <c r="F80" s="61">
        <v>52.2</v>
      </c>
      <c r="G80" s="61">
        <v>79.3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0" t="s">
        <v>161</v>
      </c>
      <c r="C84" s="150"/>
    </row>
    <row r="85" spans="2:16" ht="15" customHeight="1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>
      <c r="B86" s="119" t="s">
        <v>189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>
      <c r="B87" s="128" t="s">
        <v>192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2025-01-08T17:51:41Z</dcterms:modified>
</cp:coreProperties>
</file>