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<sst xmlns="http://schemas.openxmlformats.org/spreadsheetml/2006/main" count="218" uniqueCount="204">
  <si>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</si>
  <si>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</si>
  <si>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</si>
  <si>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</si>
  <si>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</si>
  <si>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</si>
  <si>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</si>
  <si>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</si>
  <si>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</si>
  <si>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</si>
  <si>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</si>
  <si>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</si>
  <si>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</si>
  <si>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</si>
  <si>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</si>
  <si>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</si>
  <si>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</si>
  <si>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</si>
  <si>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</si>
  <si>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</si>
  <si>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</si>
  <si>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</si>
  <si>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</si>
  <si>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</si>
  <si>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</si>
  <si>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</si>
  <si>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</si>
  <si>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</si>
  <si>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</si>
  <si>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</si>
  <si>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</si>
  <si>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</si>
  <si>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</si>
  <si>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</si>
  <si>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</si>
  <si>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</si>
  <si>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</si>
  <si>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</si>
  <si>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</si>
  <si>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</si>
  <si>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</si>
  <si>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</si>
  <si>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</si>
  <si>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</si>
  <si>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</si>
  <si>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</si>
  <si>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</si>
  <si>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</si>
  <si>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</si>
  <si>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</si>
  <si>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</si>
  <si>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</si>
  <si>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</si>
  <si>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</si>
  <si>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</si>
  <si>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</si>
  <si>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</si>
  <si>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</si>
  <si>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</si>
  <si>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</si>
  <si>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</si>
  <si>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</si>
  <si>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</si>
  <si>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</si>
  <si>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</si>
  <si>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</si>
  <si>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</si>
  <si>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</si>
  <si>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</si>
  <si>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</si>
  <si>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</si>
  <si>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</si>
  <si>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</si>
  <si>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</si>
  <si>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</si>
  <si>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</si>
  <si>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</si>
  <si>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</si>
  <si>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</si>
  <si>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</si>
  <si>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</si>
  <si>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</si>
  <si>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</si>
  <si>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</si>
  <si>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</si>
  <si>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</si>
  <si>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</si>
  <si>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</si>
  <si>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</si>
  <si>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</si>
  <si>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</si>
  <si>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</si>
  <si>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</si>
  <si>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</si>
  <si>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</si>
  <si>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</si>
  <si>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</si>
  <si>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</si>
  <si>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</si>
  <si>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</si>
  <si>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</si>
  <si>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</si>
  <si>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</si>
  <si>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</si>
  <si>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</si>
  <si>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</si>
  <si>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</si>
  <si>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</si>
  <si>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</si>
  <si>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</si>
  <si>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</si>
  <si>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</si>
  <si>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</si>
  <si>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</si>
  <si>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</si>
  <si>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</si>
  <si>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</si>
  <si>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</si>
  <si>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</si>
  <si>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</si>
  <si>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</si>
  <si>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</si>
  <si>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</si>
  <si>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</si>
  <si>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</si>
  <si>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</si>
  <si>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</si>
  <si>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</si>
  <si>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</si>
  <si>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</si>
  <si>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</si>
  <si>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</si>
  <si>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</si>
  <si>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</si>
  <si>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</si>
  <si>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</si>
  <si>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</si>
  <si>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</si>
  <si>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</si>
  <si>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</si>
  <si>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</si>
  <si>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</si>
  <si>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</si>
  <si>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</si>
  <si>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</si>
  <si>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</si>
  <si>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</si>
  <si>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</si>
  <si>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</si>
  <si>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</si>
  <si>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</si>
  <si>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</si>
  <si>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</si>
  <si>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</si>
  <si>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</si>
  <si>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</si>
  <si>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</si>
  <si>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</si>
  <si>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</si>
  <si>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</si>
  <si>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</si>
  <si>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</si>
  <si>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</si>
  <si>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</si>
  <si>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</si>
  <si>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</si>
  <si>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</si>
  <si>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</si>
  <si>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</si>
  <si>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</si>
  <si>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</si>
  <si>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</si>
  <si>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</si>
  <si>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</si>
  <si>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</si>
  <si>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</si>
  <si>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</si>
  <si>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</si>
  <si>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</si>
  <si>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</si>
  <si>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</si>
  <si>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</si>
  <si>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TMT</t>
  </si>
  <si>
    <t>김예은</t>
  </si>
  <si>
    <t>N</t>
  </si>
  <si>
    <t>SSW</t>
  </si>
  <si>
    <t>방풍막 연결</t>
  </si>
  <si>
    <t>SITE</t>
  </si>
  <si>
    <t>T_059883</t>
  </si>
  <si>
    <t>T_059891</t>
  </si>
  <si>
    <t>E_059900</t>
  </si>
  <si>
    <t>-</t>
  </si>
  <si>
    <t>I_059892</t>
  </si>
  <si>
    <t>I_059892 filter V와 초점 값 누락 됨</t>
  </si>
  <si>
    <t>E_059884-059895</t>
  </si>
  <si>
    <t>E_059884-059895  UT 16:55쯤 부터 HA limit으로 LMC 자동 관측이 안되어 수동으로 관측 함</t>
  </si>
  <si>
    <t>E_059900 Dec ocsillation으로 인한 여러 차례 포인팅 실패로 수동 관측 함/ EIB 재실행 후 정상화 됨</t>
  </si>
  <si>
    <t>[10:00] 짙은 구름 및 비로 인한 관측 대기/ [15:50] 관측 재개</t>
  </si>
  <si>
    <t>SE</t>
  </si>
  <si>
    <t>I-BAND 촬영 함</t>
  </si>
  <si>
    <t>T_059895</t>
  </si>
  <si>
    <t>T_059883/ T_059891/ T_059895 관측 중 HA limit으로 망원경이 멈추면서 별이 흐름</t>
  </si>
  <si>
    <t>35s/27k 25s/27k</t>
  </si>
  <si>
    <t>30s/26k 12s/22k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</si>
</sst>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70" zoomScale="145" zoomScaleNormal="145" workbookViewId="0">
      <selection activeCell="D81" sqref="D81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55">
        <v>45662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44.063926940639284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0.45069444444444445</v>
      </c>
      <c r="D9" s="8" t="s">
        <v>191</v>
      </c>
      <c r="E9" s="8">
        <v>16.600000000000001</v>
      </c>
      <c r="F9" s="8">
        <v>79.3</v>
      </c>
      <c r="G9" s="36" t="s">
        <v>185</v>
      </c>
      <c r="H9" s="8">
        <v>3.1</v>
      </c>
      <c r="I9" s="36">
        <v>34.5</v>
      </c>
      <c r="J9" s="9">
        <f>IF(L9, 1, 0) + IF(M9, 2, 0) + IF(N9, 4, 0) + IF(O9, 8, 0) + IF(P9, 16, 0)</f>
        <v>28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1</v>
      </c>
    </row>
    <row r="10" spans="2:16" ht="14.25" customHeight="1">
      <c r="B10" s="35" t="s">
        <v>22</v>
      </c>
      <c r="C10" s="7">
        <v>0.58333333333333337</v>
      </c>
      <c r="D10" s="8" t="s">
        <v>191</v>
      </c>
      <c r="E10" s="8">
        <v>19.8</v>
      </c>
      <c r="F10" s="8">
        <v>51.2</v>
      </c>
      <c r="G10" s="36" t="s">
        <v>184</v>
      </c>
      <c r="H10" s="8">
        <v>3.1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>
      <c r="B11" s="13" t="s">
        <v>23</v>
      </c>
      <c r="C11" s="14">
        <v>0.73055555555555562</v>
      </c>
      <c r="D11" s="15">
        <v>1.7</v>
      </c>
      <c r="E11" s="15">
        <v>21.6</v>
      </c>
      <c r="F11" s="15">
        <v>40.1</v>
      </c>
      <c r="G11" s="36" t="s">
        <v>198</v>
      </c>
      <c r="H11" s="15">
        <v>5.0999999999999996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24.27986111111111</v>
      </c>
      <c r="D12" s="19">
        <f>AVERAGE(D9:D11)</f>
        <v>1.7</v>
      </c>
      <c r="E12" s="19">
        <f>AVERAGE(E9:E11)</f>
        <v>19.333333333333336</v>
      </c>
      <c r="F12" s="20">
        <f>AVERAGE(F9:F11)</f>
        <v>56.866666666666667</v>
      </c>
      <c r="G12" s="21"/>
      <c r="H12" s="22">
        <f>AVERAGE(H9:H11)</f>
        <v>3.7666666666666671</v>
      </c>
      <c r="I12" s="23"/>
      <c r="J12" s="24">
        <f>AVERAGE(J9:J11)</f>
        <v>12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181</v>
      </c>
      <c r="E16" s="27" t="s">
        <v>187</v>
      </c>
      <c r="F16" s="27" t="s">
        <v>182</v>
      </c>
      <c r="G16" s="117" t="s">
        <v>181</v>
      </c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0.4055555555555555</v>
      </c>
      <c r="D17" s="28">
        <v>0.40625</v>
      </c>
      <c r="E17" s="28">
        <v>0.66249999999999998</v>
      </c>
      <c r="F17" s="28">
        <v>0.73333333333333339</v>
      </c>
      <c r="G17" s="28">
        <v>0.7680555555555556</v>
      </c>
      <c r="H17" s="28"/>
      <c r="I17" s="28"/>
      <c r="J17" s="28"/>
      <c r="K17" s="28"/>
      <c r="L17" s="28"/>
      <c r="M17" s="28"/>
      <c r="N17" s="28"/>
      <c r="O17" s="28"/>
      <c r="P17" s="28">
        <v>0.78194444444444444</v>
      </c>
    </row>
    <row r="18" spans="2:16" ht="14.15" customHeight="1">
      <c r="B18" s="35" t="s">
        <v>42</v>
      </c>
      <c r="C18" s="27">
        <v>59793</v>
      </c>
      <c r="D18" s="27">
        <v>59794</v>
      </c>
      <c r="E18" s="27">
        <v>59864</v>
      </c>
      <c r="F18" s="27">
        <v>59896</v>
      </c>
      <c r="G18" s="27">
        <v>59909</v>
      </c>
      <c r="H18" s="27"/>
      <c r="I18" s="27"/>
      <c r="J18" s="27"/>
      <c r="K18" s="27"/>
      <c r="L18" s="27"/>
      <c r="M18" s="27"/>
      <c r="N18" s="27"/>
      <c r="O18" s="27"/>
      <c r="P18" s="27">
        <v>59921</v>
      </c>
    </row>
    <row r="19" spans="2:16" ht="14.15" customHeight="1" thickBot="1">
      <c r="B19" s="13" t="s">
        <v>43</v>
      </c>
      <c r="C19" s="29"/>
      <c r="D19" s="27">
        <v>59863</v>
      </c>
      <c r="E19" s="30">
        <v>59895</v>
      </c>
      <c r="F19" s="30">
        <v>59908</v>
      </c>
      <c r="G19" s="30">
        <v>59920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70</v>
      </c>
      <c r="E20" s="33">
        <f>IF(ISNUMBER(E18),E19-E18+1,"")</f>
        <v>32</v>
      </c>
      <c r="F20" s="33">
        <f>IF(ISNUMBER(F18),F19-F18+1,"")</f>
        <v>13</v>
      </c>
      <c r="G20" s="33">
        <f>IF(ISNUMBER(G18),G19-G18+1,"")</f>
        <v>12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>
      <c r="B23" s="163"/>
      <c r="C23" s="116"/>
      <c r="D23" s="116"/>
      <c r="E23" s="36" t="s">
        <v>48</v>
      </c>
      <c r="F23" s="162"/>
      <c r="G23" s="162"/>
      <c r="H23" s="162"/>
      <c r="I23" s="162"/>
      <c r="J23" s="106">
        <v>0.7680555555555556</v>
      </c>
      <c r="K23" s="106">
        <v>0.76944444444444438</v>
      </c>
      <c r="L23" s="116" t="s">
        <v>165</v>
      </c>
      <c r="M23" s="162" t="s">
        <v>202</v>
      </c>
      <c r="N23" s="162"/>
      <c r="O23" s="162"/>
      <c r="P23" s="162"/>
    </row>
    <row r="24" spans="2:16" ht="13.5" customHeight="1">
      <c r="B24" s="163"/>
      <c r="C24" s="106"/>
      <c r="D24" s="106"/>
      <c r="E24" s="113" t="s">
        <v>180</v>
      </c>
      <c r="F24" s="162"/>
      <c r="G24" s="162"/>
      <c r="H24" s="162"/>
      <c r="I24" s="162"/>
      <c r="J24" s="106"/>
      <c r="K24" s="106"/>
      <c r="L24" s="36" t="s">
        <v>177</v>
      </c>
      <c r="M24" s="162"/>
      <c r="N24" s="162"/>
      <c r="O24" s="162"/>
      <c r="P24" s="162"/>
    </row>
    <row r="25" spans="2:16" ht="13.5" customHeight="1">
      <c r="B25" s="163"/>
      <c r="C25" s="116"/>
      <c r="D25" s="116"/>
      <c r="E25" s="113" t="s">
        <v>171</v>
      </c>
      <c r="F25" s="162"/>
      <c r="G25" s="162"/>
      <c r="H25" s="162"/>
      <c r="I25" s="162"/>
      <c r="J25" s="106">
        <v>0.7729166666666667</v>
      </c>
      <c r="K25" s="106">
        <v>0.77500000000000002</v>
      </c>
      <c r="L25" s="36" t="s">
        <v>49</v>
      </c>
      <c r="M25" s="162" t="s">
        <v>203</v>
      </c>
      <c r="N25" s="162"/>
      <c r="O25" s="162"/>
      <c r="P25" s="162"/>
    </row>
    <row r="26" spans="2:16" ht="13.5" customHeight="1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178</v>
      </c>
      <c r="M26" s="162"/>
      <c r="N26" s="162"/>
      <c r="O26" s="162"/>
      <c r="P26" s="162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0.27986111111111112</v>
      </c>
      <c r="N30" s="43"/>
      <c r="O30" s="45"/>
      <c r="P30" s="46">
        <f>SUM(C30:J30,L30:N30)</f>
        <v>0.27986111111111112</v>
      </c>
    </row>
    <row r="31" spans="2:16" ht="14.15" customHeight="1">
      <c r="B31" s="37" t="s">
        <v>170</v>
      </c>
      <c r="C31" s="47"/>
      <c r="D31" s="7"/>
      <c r="E31" s="7"/>
      <c r="F31" s="7"/>
      <c r="G31" s="7"/>
      <c r="H31" s="7"/>
      <c r="I31" s="7"/>
      <c r="J31" s="7"/>
      <c r="K31" s="7">
        <v>2.4305555555555556E-2</v>
      </c>
      <c r="L31" s="7"/>
      <c r="M31" s="7">
        <v>0.27986111111111112</v>
      </c>
      <c r="N31" s="7"/>
      <c r="O31" s="48"/>
      <c r="P31" s="46">
        <f>SUM(C31:N31)</f>
        <v>0.3041666666666667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>
        <v>0.17013888888888887</v>
      </c>
      <c r="N32" s="50"/>
      <c r="O32" s="51"/>
      <c r="P32" s="46">
        <f>SUM(C32:N32)</f>
        <v>0.17013888888888887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2.4305555555555556E-2</v>
      </c>
      <c r="L34" s="110">
        <f t="shared" si="1"/>
        <v>0</v>
      </c>
      <c r="M34" s="110">
        <f t="shared" si="1"/>
        <v>0.10972222222222225</v>
      </c>
      <c r="N34" s="110">
        <f t="shared" si="1"/>
        <v>0</v>
      </c>
      <c r="O34" s="114"/>
      <c r="P34" s="111">
        <f t="shared" si="1"/>
        <v>0.13402777777777783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49" t="s">
        <v>67</v>
      </c>
      <c r="C36" s="152" t="s">
        <v>188</v>
      </c>
      <c r="D36" s="153"/>
      <c r="E36" s="152" t="s">
        <v>194</v>
      </c>
      <c r="F36" s="153"/>
      <c r="G36" s="152" t="s">
        <v>189</v>
      </c>
      <c r="H36" s="153"/>
      <c r="I36" s="152" t="s">
        <v>192</v>
      </c>
      <c r="J36" s="153"/>
      <c r="K36" s="152" t="s">
        <v>190</v>
      </c>
      <c r="L36" s="153"/>
      <c r="M36" s="152" t="s">
        <v>200</v>
      </c>
      <c r="N36" s="153"/>
      <c r="O36" s="148"/>
      <c r="P36" s="148"/>
    </row>
    <row r="37" spans="2:16" ht="18" customHeight="1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179</v>
      </c>
      <c r="L39" s="148"/>
      <c r="M39" s="148"/>
      <c r="N39" s="148"/>
      <c r="O39" s="148"/>
      <c r="P39" s="148"/>
    </row>
    <row r="40" spans="2:16" ht="18" customHeight="1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5" customHeight="1">
      <c r="B44" s="122" t="s">
        <v>197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 t="s">
        <v>199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 t="s">
        <v>201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 t="s">
        <v>195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45" t="s">
        <v>193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5" customHeight="1">
      <c r="B49" s="145" t="s">
        <v>196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5" customHeight="1" thickTop="1" thickBot="1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/>
    <row r="56" spans="2:16" ht="17.25" customHeight="1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49999999999999" customHeight="1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49999999999999" customHeight="1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49999999999999" customHeight="1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49999999999999" customHeight="1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49999999999999" customHeight="1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49999999999999" customHeight="1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49999999999999" customHeight="1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-159.30000000000001</v>
      </c>
      <c r="D72" s="60">
        <v>-159.80000000000001</v>
      </c>
      <c r="E72" s="100" t="s">
        <v>118</v>
      </c>
      <c r="F72" s="60">
        <v>28.4</v>
      </c>
      <c r="G72" s="60">
        <v>26.9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-154.4</v>
      </c>
      <c r="D73" s="60">
        <v>-154.6</v>
      </c>
      <c r="E73" s="102" t="s">
        <v>122</v>
      </c>
      <c r="F73" s="61">
        <v>30.4</v>
      </c>
      <c r="G73" s="61">
        <v>32.4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-171.6</v>
      </c>
      <c r="D74" s="60">
        <v>-171.5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-118.2</v>
      </c>
      <c r="D75" s="60">
        <v>-119.9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38</v>
      </c>
      <c r="D76" s="60">
        <v>36.9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34.1</v>
      </c>
      <c r="D77" s="60">
        <v>32.799999999999997</v>
      </c>
      <c r="E77" s="102" t="s">
        <v>142</v>
      </c>
      <c r="F77" s="62">
        <v>270</v>
      </c>
      <c r="G77" s="62">
        <v>270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32</v>
      </c>
      <c r="D78" s="60">
        <v>30.6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30.8</v>
      </c>
      <c r="D79" s="60">
        <v>29.4</v>
      </c>
      <c r="E79" s="100" t="s">
        <v>152</v>
      </c>
      <c r="F79" s="60">
        <v>17.8</v>
      </c>
      <c r="G79" s="60">
        <v>20.9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1.3499999999999999E-5</v>
      </c>
      <c r="D80" s="64">
        <v>1.22E-4</v>
      </c>
      <c r="E80" s="102" t="s">
        <v>157</v>
      </c>
      <c r="F80" s="61">
        <v>54.6</v>
      </c>
      <c r="G80" s="61">
        <v>51.9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8" t="s">
        <v>161</v>
      </c>
      <c r="C84" s="158"/>
    </row>
    <row r="85" spans="2:16" ht="15" customHeight="1">
      <c r="B85" s="159" t="s">
        <v>186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2025-01-05T18:59:33Z</dcterms:modified>
</cp:coreProperties>
</file>