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<sst xmlns="http://schemas.openxmlformats.org/spreadsheetml/2006/main" count="212" uniqueCount="198">
  <si>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</si>
  <si>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</si>
  <si>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</si>
  <si>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</si>
  <si>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</si>
  <si>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</si>
  <si>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</si>
  <si>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</si>
  <si>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</si>
  <si>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</si>
  <si>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</si>
  <si>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</si>
  <si>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</si>
  <si>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</si>
  <si>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</si>
  <si>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</si>
  <si>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</si>
  <si>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</si>
  <si>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</si>
  <si>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</si>
  <si>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</si>
  <si>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</si>
  <si>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</si>
  <si>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</si>
  <si>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</si>
  <si>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</si>
  <si>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</si>
  <si>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</si>
  <si>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</si>
  <si>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</si>
  <si>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</si>
  <si>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</si>
  <si>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</si>
  <si>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</si>
  <si>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</si>
  <si>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</si>
  <si>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</si>
  <si>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</si>
  <si>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</si>
  <si>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</si>
  <si>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</si>
  <si>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</si>
  <si>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</si>
  <si>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</si>
  <si>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</si>
  <si>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</si>
  <si>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</si>
  <si>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</si>
  <si>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</si>
  <si>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</si>
  <si>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</si>
  <si>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</si>
  <si>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</si>
  <si>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</si>
  <si>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</si>
  <si>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</si>
  <si>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</si>
  <si>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</si>
  <si>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</si>
  <si>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</si>
  <si>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</si>
  <si>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</si>
  <si>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</si>
  <si>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</si>
  <si>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</si>
  <si>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</si>
  <si>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</si>
  <si>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</si>
  <si>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</si>
  <si>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</si>
  <si>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</si>
  <si>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</si>
  <si>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</si>
  <si>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</si>
  <si>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</si>
  <si>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</si>
  <si>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</si>
  <si>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</si>
  <si>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</si>
  <si>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</si>
  <si>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</si>
  <si>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</si>
  <si>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</si>
  <si>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</si>
  <si>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</si>
  <si>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</si>
  <si>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</si>
  <si>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</si>
  <si>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</si>
  <si>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</si>
  <si>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</si>
  <si>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</si>
  <si>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</si>
  <si>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</si>
  <si>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</si>
  <si>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</si>
  <si>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</si>
  <si>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</si>
  <si>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</si>
  <si>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</si>
  <si>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</si>
  <si>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</si>
  <si>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</si>
  <si>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</si>
  <si>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</si>
  <si>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</si>
  <si>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</si>
  <si>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</si>
  <si>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</si>
  <si>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</si>
  <si>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</si>
  <si>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</si>
  <si>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</si>
  <si>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</si>
  <si>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</si>
  <si>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</si>
  <si>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</si>
  <si>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</si>
  <si>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</si>
  <si>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</si>
  <si>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</si>
  <si>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</si>
  <si>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</si>
  <si>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</si>
  <si>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</si>
  <si>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</si>
  <si>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</si>
  <si>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</si>
  <si>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</si>
  <si>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</si>
  <si>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</si>
  <si>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</si>
  <si>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</si>
  <si>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</si>
  <si>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</si>
  <si>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</si>
  <si>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</si>
  <si>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</si>
  <si>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</si>
  <si>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</si>
  <si>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</si>
  <si>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</si>
  <si>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</si>
  <si>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</si>
  <si>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</si>
  <si>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</si>
  <si>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</si>
  <si>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</si>
  <si>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</si>
  <si>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</si>
  <si>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</si>
  <si>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</si>
  <si>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</si>
  <si>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</si>
  <si>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</si>
  <si>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</si>
  <si>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</si>
  <si>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</si>
  <si>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</si>
  <si>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</si>
  <si>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</si>
  <si>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</si>
  <si>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</si>
  <si>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</si>
  <si>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</si>
  <si>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</si>
  <si>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</si>
  <si>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</si>
  <si>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</si>
  <si>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</si>
  <si>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</si>
  <si>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</si>
  <si>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</si>
  <si>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</si>
  <si>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</si>
  <si>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</si>
  <si>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</si>
  <si>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</si>
  <si>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</si>
  <si>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</si>
  <si>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</si>
  <si>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</si>
  <si>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TMT</t>
  </si>
  <si>
    <t>김예은</t>
  </si>
  <si>
    <t>ENG</t>
  </si>
  <si>
    <t>N</t>
  </si>
  <si>
    <t>KSP</t>
  </si>
  <si>
    <t>[10:00] 짙은 구름으로 인한 관측 대기/ [10:45]관측 재개</t>
  </si>
  <si>
    <t>E_059134</t>
  </si>
  <si>
    <t>E_059186</t>
  </si>
  <si>
    <t>E_059134 방풍막이 걸려있으나 Dec oscillation으로 인한 포인팅 실패로 수동관측 함</t>
  </si>
  <si>
    <t xml:space="preserve"> E_059186 Dec oscillation으로 인한 포인팅 실패로 수동관측/ 망원경이 TCS에서 노란색으로 깜빡거리며 관측 위치에 멈추지 못해서 EIB 재실행 후 정상화 됨</t>
  </si>
  <si>
    <t>M_059230-059231:N</t>
  </si>
  <si>
    <t>C_059204-059279</t>
  </si>
  <si>
    <t>E</t>
  </si>
  <si>
    <t>구름의 영향으로 오후/오전 플랫 건너 뜀</t>
  </si>
  <si>
    <t>강풍으로 인한 방풍막 연결</t>
  </si>
  <si>
    <t>[18:13] 관측 종료 후 잠깐의 정전이 있었음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</si>
</sst>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4" zoomScale="145" zoomScaleNormal="145" workbookViewId="0">
      <selection activeCell="F17" sqref="F17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45659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1.6</v>
      </c>
      <c r="E9" s="8">
        <v>17.5</v>
      </c>
      <c r="F9" s="8">
        <v>73.2</v>
      </c>
      <c r="G9" s="36" t="s">
        <v>185</v>
      </c>
      <c r="H9" s="8">
        <v>7.9</v>
      </c>
      <c r="I9" s="36">
        <v>9.1999999999999993</v>
      </c>
      <c r="J9" s="9">
        <f>IF(L9, 1, 0) + IF(M9, 2, 0) + IF(N9, 4, 0) + IF(O9, 8, 0) + IF(P9, 16, 0)</f>
        <v>3</v>
      </c>
      <c r="K9" s="10" t="b">
        <v>1</v>
      </c>
      <c r="L9" s="10" t="b">
        <v>1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2.7</v>
      </c>
      <c r="E10" s="8">
        <v>14.8</v>
      </c>
      <c r="F10" s="8">
        <v>85.4</v>
      </c>
      <c r="G10" s="36" t="s">
        <v>194</v>
      </c>
      <c r="H10" s="8">
        <v>2.8</v>
      </c>
      <c r="I10" s="11"/>
      <c r="J10" s="9">
        <f>IF(L10, 1, 0) + IF(M10, 2, 0) + IF(N10, 4, 0) + IF(O10, 8, 0) + IF(P10, 16, 0)</f>
        <v>7</v>
      </c>
      <c r="K10" s="12" t="b">
        <v>1</v>
      </c>
      <c r="L10" s="12" t="b">
        <v>1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0.72916666666666663</v>
      </c>
      <c r="D11" s="15">
        <v>2.1</v>
      </c>
      <c r="E11" s="15">
        <v>14</v>
      </c>
      <c r="F11" s="15">
        <v>84.6</v>
      </c>
      <c r="G11" s="36" t="s">
        <v>185</v>
      </c>
      <c r="H11" s="15">
        <v>5.6</v>
      </c>
      <c r="I11" s="16"/>
      <c r="J11" s="9">
        <f>IF(L11, 1, 0) + IF(M11, 2, 0) + IF(N11, 4, 0) + IF(O11, 8, 0) + IF(P11, 16, 0)</f>
        <v>7</v>
      </c>
      <c r="K11" s="12" t="b">
        <v>1</v>
      </c>
      <c r="L11" s="12" t="b">
        <v>1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24.278472222222224</v>
      </c>
      <c r="D12" s="19">
        <f>AVERAGE(D9:D11)</f>
        <v>2.1333333333333333</v>
      </c>
      <c r="E12" s="19">
        <f>AVERAGE(E9:E11)</f>
        <v>15.433333333333332</v>
      </c>
      <c r="F12" s="20">
        <f>AVERAGE(F9:F11)</f>
        <v>81.066666666666677</v>
      </c>
      <c r="G12" s="21"/>
      <c r="H12" s="22">
        <f>AVERAGE(H9:H11)</f>
        <v>5.4333333333333327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186</v>
      </c>
      <c r="F16" s="27" t="s">
        <v>184</v>
      </c>
      <c r="G16" s="117" t="s">
        <v>182</v>
      </c>
      <c r="H16" s="27" t="s">
        <v>181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0.3888888888888889</v>
      </c>
      <c r="D17" s="28">
        <v>0.38958333333333334</v>
      </c>
      <c r="E17" s="28">
        <v>0.45208333333333334</v>
      </c>
      <c r="F17" s="28">
        <v>0.53472222222222221</v>
      </c>
      <c r="G17" s="28">
        <v>0.73125000000000007</v>
      </c>
      <c r="H17" s="28">
        <v>0.75208333333333333</v>
      </c>
      <c r="I17" s="28"/>
      <c r="J17" s="28"/>
      <c r="K17" s="28"/>
      <c r="L17" s="28"/>
      <c r="M17" s="28"/>
      <c r="N17" s="28"/>
      <c r="O17" s="28"/>
      <c r="P17" s="28">
        <v>0.75624999999999998</v>
      </c>
    </row>
    <row r="18" spans="2:16" ht="14.15" customHeight="1">
      <c r="B18" s="35" t="s">
        <v>42</v>
      </c>
      <c r="C18" s="27">
        <v>59093</v>
      </c>
      <c r="D18" s="27">
        <v>59094</v>
      </c>
      <c r="E18" s="27">
        <v>59101</v>
      </c>
      <c r="F18" s="27">
        <v>59152</v>
      </c>
      <c r="G18" s="27">
        <v>59275</v>
      </c>
      <c r="H18" s="27">
        <v>59288</v>
      </c>
      <c r="I18" s="27"/>
      <c r="J18" s="27"/>
      <c r="K18" s="27"/>
      <c r="L18" s="27"/>
      <c r="M18" s="27"/>
      <c r="N18" s="27"/>
      <c r="O18" s="27"/>
      <c r="P18" s="27">
        <v>59293</v>
      </c>
    </row>
    <row r="19" spans="2:16" ht="14.15" customHeight="1" thickBot="1">
      <c r="B19" s="13" t="s">
        <v>43</v>
      </c>
      <c r="C19" s="29"/>
      <c r="D19" s="27">
        <v>59098</v>
      </c>
      <c r="E19" s="30">
        <v>59151</v>
      </c>
      <c r="F19" s="30">
        <v>59274</v>
      </c>
      <c r="G19" s="30">
        <v>59287</v>
      </c>
      <c r="H19" s="30">
        <v>59292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51</v>
      </c>
      <c r="F20" s="33">
        <f>IF(ISNUMBER(F18),F19-F18+1,"")</f>
        <v>123</v>
      </c>
      <c r="G20" s="33">
        <f>IF(ISNUMBER(G18),G19-G18+1,"")</f>
        <v>13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0.19513888888888889</v>
      </c>
      <c r="P30" s="46">
        <f>SUM(C30:J30,L30:N30)</f>
        <v>8.3333333333333329E-2</v>
      </c>
    </row>
    <row r="31" spans="2:16" ht="14.15" customHeight="1">
      <c r="B31" s="37" t="s">
        <v>170</v>
      </c>
      <c r="C31" s="47"/>
      <c r="D31" s="7">
        <v>0.27916666666666667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0.29652777777777778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0.27916666666666667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0.29652777777777778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188</v>
      </c>
      <c r="D36" s="145"/>
      <c r="E36" s="144" t="s">
        <v>189</v>
      </c>
      <c r="F36" s="145"/>
      <c r="G36" s="144" t="s">
        <v>193</v>
      </c>
      <c r="H36" s="145"/>
      <c r="I36" s="144" t="s">
        <v>192</v>
      </c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-161.69999999999999</v>
      </c>
      <c r="D72" s="60">
        <v>-156.19999999999999</v>
      </c>
      <c r="E72" s="100" t="s">
        <v>118</v>
      </c>
      <c r="F72" s="60">
        <v>26.6</v>
      </c>
      <c r="G72" s="60">
        <v>24.2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-156.6</v>
      </c>
      <c r="D73" s="60">
        <v>-154.4</v>
      </c>
      <c r="E73" s="102" t="s">
        <v>122</v>
      </c>
      <c r="F73" s="61">
        <v>34.700000000000003</v>
      </c>
      <c r="G73" s="61">
        <v>34.9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-172.5</v>
      </c>
      <c r="D74" s="60">
        <v>-169.6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-122.7</v>
      </c>
      <c r="D75" s="60">
        <v>-123.9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35.4</v>
      </c>
      <c r="D76" s="60">
        <v>34.1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31.7</v>
      </c>
      <c r="D77" s="60">
        <v>30.2</v>
      </c>
      <c r="E77" s="102" t="s">
        <v>142</v>
      </c>
      <c r="F77" s="62">
        <v>265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29.6</v>
      </c>
      <c r="D78" s="60">
        <v>27.8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28.5</v>
      </c>
      <c r="D79" s="60">
        <v>26.5</v>
      </c>
      <c r="E79" s="100" t="s">
        <v>152</v>
      </c>
      <c r="F79" s="60">
        <v>17.3</v>
      </c>
      <c r="G79" s="60">
        <v>16.100000000000001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1.27E-4</v>
      </c>
      <c r="D80" s="64">
        <v>1.15E-4</v>
      </c>
      <c r="E80" s="102" t="s">
        <v>157</v>
      </c>
      <c r="F80" s="61">
        <v>77.099999999999994</v>
      </c>
      <c r="G80" s="61">
        <v>82.1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196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 t="s">
        <v>197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2025-01-02T18:32:19Z</dcterms:modified>
</cp:coreProperties>
</file>