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D25" i="1" l="1"/>
  <c r="C23" i="1"/>
  <c r="D23" i="1" s="1"/>
  <c r="C25" i="1" s="1"/>
  <c r="F18" i="1" l="1"/>
  <c r="G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<sst xmlns="http://schemas.openxmlformats.org/spreadsheetml/2006/main" count="212" uniqueCount="196">
  <si>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</si>
  <si>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</si>
  <si>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</si>
  <si>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</si>
  <si>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</si>
  <si>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</si>
  <si>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</si>
  <si>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</si>
  <si>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</si>
  <si>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</si>
  <si>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</si>
  <si>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</si>
  <si>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</si>
  <si>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</si>
  <si>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</si>
  <si>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</si>
  <si>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</si>
  <si>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</si>
  <si>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</si>
  <si>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</si>
  <si>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</si>
  <si>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</si>
  <si>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</si>
  <si>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</si>
  <si>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</si>
  <si>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</si>
  <si>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</si>
  <si>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</si>
  <si>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</si>
  <si>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</si>
  <si>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</si>
  <si>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</si>
  <si>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</si>
  <si>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</si>
  <si>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</si>
  <si>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</si>
  <si>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</si>
  <si>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</si>
  <si>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</si>
  <si>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</si>
  <si>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</si>
  <si>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</si>
  <si>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</si>
  <si>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</si>
  <si>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</si>
  <si>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</si>
  <si>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</si>
  <si>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</si>
  <si>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</si>
  <si>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</si>
  <si>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</si>
  <si>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</si>
  <si>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</si>
  <si>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</si>
  <si>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</si>
  <si>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</si>
  <si>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</si>
  <si>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</si>
  <si>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</si>
  <si>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</si>
  <si>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</si>
  <si>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</si>
  <si>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</si>
  <si>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</si>
  <si>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</si>
  <si>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</si>
  <si>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</si>
  <si>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</si>
  <si>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</si>
  <si>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</si>
  <si>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</si>
  <si>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</si>
  <si>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</si>
  <si>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</si>
  <si>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</si>
  <si>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</si>
  <si>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</si>
  <si>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</si>
  <si>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</si>
  <si>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</si>
  <si>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</si>
  <si>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</si>
  <si>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</si>
  <si>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</si>
  <si>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</si>
  <si>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</si>
  <si>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</si>
  <si>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</si>
  <si>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</si>
  <si>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</si>
  <si>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</si>
  <si>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</si>
  <si>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</si>
  <si>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</si>
  <si>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</si>
  <si>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</si>
  <si>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</si>
  <si>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</si>
  <si>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</si>
  <si>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</si>
  <si>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</si>
  <si>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</si>
  <si>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</si>
  <si>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</si>
  <si>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</si>
  <si>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</si>
  <si>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</si>
  <si>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</si>
  <si>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</si>
  <si>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</si>
  <si>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</si>
  <si>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</si>
  <si>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</si>
  <si>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</si>
  <si>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</si>
  <si>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</si>
  <si>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</si>
  <si>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</si>
  <si>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</si>
  <si>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</si>
  <si>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</si>
  <si>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</si>
  <si>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</si>
  <si>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</si>
  <si>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</si>
  <si>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</si>
  <si>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</si>
  <si>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</si>
  <si>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</si>
  <si>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</si>
  <si>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</si>
  <si>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</si>
  <si>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</si>
  <si>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</si>
  <si>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</si>
  <si>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</si>
  <si>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</si>
  <si>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</si>
  <si>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</si>
  <si>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</si>
  <si>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</si>
  <si>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</si>
  <si>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</si>
  <si>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</si>
  <si>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</si>
  <si>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</si>
  <si>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</si>
  <si>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</si>
  <si>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</si>
  <si>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</si>
  <si>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</si>
  <si>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</si>
  <si>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</si>
  <si>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</si>
  <si>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</si>
  <si>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</si>
  <si>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</si>
  <si>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</si>
  <si>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</si>
  <si>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</si>
  <si>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</si>
  <si>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</si>
  <si>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</si>
  <si>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</si>
  <si>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</si>
  <si>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</si>
  <si>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</si>
  <si>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</si>
  <si>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</si>
  <si>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</si>
  <si>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</si>
  <si>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</si>
  <si>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</si>
  <si>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</si>
  <si>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</si>
  <si>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</si>
  <si>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</si>
  <si>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</si>
  <si>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</si>
  <si>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</si>
  <si>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</si>
  <si>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</si>
  <si>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</si>
  <si>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KAMP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</si>
  <si>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</si>
  <si>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</si>
  <si>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</si>
  <si>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MMA</t>
    <phoneticPr fontId="3" type="noConversion"/>
  </si>
  <si>
    <t>1) 방풍막 연결후 관측함(돔셔터 소음 문제로)</t>
    <phoneticPr fontId="3" type="noConversion"/>
  </si>
  <si>
    <t>S</t>
    <phoneticPr fontId="3" type="noConversion"/>
  </si>
  <si>
    <t xml:space="preserve"> 20s/42k 20s/26k 30s/26k 42s/25k</t>
    <phoneticPr fontId="3" type="noConversion"/>
  </si>
  <si>
    <t>20s/29k 26s/29k 32s/26k 43s/26k 60s/25k</t>
    <phoneticPr fontId="3" type="noConversion"/>
  </si>
  <si>
    <t>M_063053-063054:M</t>
    <phoneticPr fontId="3" type="noConversion"/>
  </si>
  <si>
    <t>E</t>
    <phoneticPr fontId="3" type="noConversion"/>
  </si>
  <si>
    <t>E</t>
    <phoneticPr fontId="3" type="noConversion"/>
  </si>
  <si>
    <r>
      <rPr>
        <sz val="8"/>
        <color theme="1"/>
        <rFont val="맑은 고딕"/>
        <family val="2"/>
        <scheme val="minor"/>
      </rPr>
      <t xml:space="preserve"> [21:45] 짙은구름으로 중단,</t>
    </r>
    <r>
      <rPr>
        <sz val="8"/>
        <color rgb="FFFF0000"/>
        <rFont val="맑은 고딕"/>
        <family val="2"/>
        <scheme val="minor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</si>
</sst>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5" sqref="G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3">
        <v>45653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42.95302013422819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9">
        <v>1.4</v>
      </c>
      <c r="E9" s="129">
        <v>18</v>
      </c>
      <c r="F9" s="129">
        <v>42</v>
      </c>
      <c r="G9" s="127" t="s">
        <v>189</v>
      </c>
      <c r="H9" s="129">
        <v>2.7</v>
      </c>
      <c r="I9" s="127">
        <v>8.1999999999999993</v>
      </c>
      <c r="J9" s="13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3">
        <v>0.9375</v>
      </c>
      <c r="D10" s="129"/>
      <c r="E10" s="129">
        <v>14</v>
      </c>
      <c r="F10" s="129">
        <v>80</v>
      </c>
      <c r="G10" s="127" t="s">
        <v>193</v>
      </c>
      <c r="H10" s="129">
        <v>2.8</v>
      </c>
      <c r="I10" s="134"/>
      <c r="J10" s="130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7.6388888888888895E-2</v>
      </c>
      <c r="D11" s="136"/>
      <c r="E11" s="136">
        <v>13</v>
      </c>
      <c r="F11" s="136">
        <v>89</v>
      </c>
      <c r="G11" s="127" t="s">
        <v>194</v>
      </c>
      <c r="H11" s="129">
        <v>2</v>
      </c>
      <c r="I11" s="137"/>
      <c r="J11" s="130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23.284722222222221</v>
      </c>
      <c r="D12" s="12">
        <f>AVERAGE(D9:D11)</f>
        <v>1.4</v>
      </c>
      <c r="E12" s="12">
        <f>AVERAGE(E9:E11)</f>
        <v>15</v>
      </c>
      <c r="F12" s="13">
        <f>AVERAGE(F9:F11)</f>
        <v>70.333333333333329</v>
      </c>
      <c r="G12" s="14"/>
      <c r="H12" s="15">
        <f>AVERAGE(H9:H11)</f>
        <v>2.5</v>
      </c>
      <c r="I12" s="16"/>
      <c r="J12" s="17">
        <f>AVERAGE(J9:J11)</f>
        <v>8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183</v>
      </c>
      <c r="G16" s="123" t="s">
        <v>187</v>
      </c>
      <c r="H16" s="123" t="s">
        <v>178</v>
      </c>
      <c r="I16" s="123"/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0.70972222222222225</v>
      </c>
      <c r="D17" s="122">
        <v>0.71388888888888891</v>
      </c>
      <c r="E17" s="122">
        <v>0.7729166666666667</v>
      </c>
      <c r="F17" s="122">
        <v>0.79722222222222217</v>
      </c>
      <c r="G17" s="122">
        <v>0.85972222222222217</v>
      </c>
      <c r="H17" s="122">
        <v>7.6388888888888895E-2</v>
      </c>
      <c r="I17" s="101"/>
      <c r="J17" s="101"/>
      <c r="K17" s="101"/>
      <c r="L17" s="101"/>
      <c r="M17" s="101"/>
      <c r="N17" s="101"/>
      <c r="O17" s="101"/>
      <c r="P17" s="122">
        <v>8.1250000000000003E-2</v>
      </c>
    </row>
    <row r="18" spans="2:16" ht="14.1" customHeight="1" x14ac:dyDescent="0.25">
      <c r="B18" s="24" t="s">
        <v>43</v>
      </c>
      <c r="C18" s="123">
        <v>62968</v>
      </c>
      <c r="D18" s="123">
        <f>C18+1</f>
        <v>62969</v>
      </c>
      <c r="E18" s="123">
        <f t="shared" ref="E18" si="0">D19+1</f>
        <v>62983</v>
      </c>
      <c r="F18" s="123">
        <f t="shared" ref="F18" si="1">E19+1</f>
        <v>62999</v>
      </c>
      <c r="G18" s="123">
        <f>F19+1</f>
        <v>63039</v>
      </c>
      <c r="H18" s="123">
        <f>G19+1</f>
        <v>63059</v>
      </c>
      <c r="I18" s="123"/>
      <c r="J18" s="123"/>
      <c r="K18" s="100"/>
      <c r="L18" s="101"/>
      <c r="M18" s="101"/>
      <c r="N18" s="101"/>
      <c r="O18" s="101"/>
      <c r="P18" s="123">
        <f>MAX(C18:O19)+1</f>
        <v>63064</v>
      </c>
    </row>
    <row r="19" spans="2:16" ht="14.1" customHeight="1" thickBot="1" x14ac:dyDescent="0.3">
      <c r="B19" s="9" t="s">
        <v>44</v>
      </c>
      <c r="C19" s="83"/>
      <c r="D19" s="123">
        <v>62982</v>
      </c>
      <c r="E19" s="131">
        <v>62998</v>
      </c>
      <c r="F19" s="131">
        <v>63038</v>
      </c>
      <c r="G19" s="131">
        <v>63058</v>
      </c>
      <c r="H19" s="131">
        <f>H18+4</f>
        <v>63063</v>
      </c>
      <c r="I19" s="131"/>
      <c r="J19" s="131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16</v>
      </c>
      <c r="F20" s="89">
        <f t="shared" si="2"/>
        <v>40</v>
      </c>
      <c r="G20" s="89">
        <f t="shared" si="2"/>
        <v>20</v>
      </c>
      <c r="H20" s="89">
        <f t="shared" si="2"/>
        <v>5</v>
      </c>
      <c r="I20" s="89" t="str">
        <f t="shared" si="2"/>
        <v/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4">
        <f>D18+5</f>
        <v>62974</v>
      </c>
      <c r="D23" s="124">
        <f>C23+3</f>
        <v>62977</v>
      </c>
      <c r="E23" s="125" t="s">
        <v>181</v>
      </c>
      <c r="F23" s="160" t="s">
        <v>190</v>
      </c>
      <c r="G23" s="160"/>
      <c r="H23" s="160"/>
      <c r="I23" s="160"/>
      <c r="J23" s="128"/>
      <c r="K23" s="128"/>
      <c r="L23" s="127" t="s">
        <v>50</v>
      </c>
      <c r="M23" s="160" t="s">
        <v>184</v>
      </c>
      <c r="N23" s="160"/>
      <c r="O23" s="160"/>
      <c r="P23" s="160"/>
    </row>
    <row r="24" spans="2:16" ht="13.5" customHeight="1" x14ac:dyDescent="0.25">
      <c r="B24" s="161"/>
      <c r="C24" s="126"/>
      <c r="D24" s="126"/>
      <c r="E24" s="127" t="s">
        <v>177</v>
      </c>
      <c r="F24" s="160" t="s">
        <v>179</v>
      </c>
      <c r="G24" s="160"/>
      <c r="H24" s="160"/>
      <c r="I24" s="160"/>
      <c r="J24" s="128"/>
      <c r="K24" s="128"/>
      <c r="L24" s="127" t="s">
        <v>51</v>
      </c>
      <c r="M24" s="160" t="s">
        <v>179</v>
      </c>
      <c r="N24" s="160"/>
      <c r="O24" s="160"/>
      <c r="P24" s="160"/>
    </row>
    <row r="25" spans="2:16" ht="13.5" customHeight="1" x14ac:dyDescent="0.25">
      <c r="B25" s="161"/>
      <c r="C25" s="126">
        <f>D23+1</f>
        <v>62978</v>
      </c>
      <c r="D25" s="126">
        <f>C25+4</f>
        <v>62982</v>
      </c>
      <c r="E25" s="127" t="s">
        <v>51</v>
      </c>
      <c r="F25" s="160" t="s">
        <v>191</v>
      </c>
      <c r="G25" s="160"/>
      <c r="H25" s="160"/>
      <c r="I25" s="160"/>
      <c r="J25" s="128"/>
      <c r="K25" s="128"/>
      <c r="L25" s="127" t="s">
        <v>180</v>
      </c>
      <c r="M25" s="160" t="s">
        <v>185</v>
      </c>
      <c r="N25" s="160"/>
      <c r="O25" s="160"/>
      <c r="P25" s="160"/>
    </row>
    <row r="26" spans="2:16" ht="13.5" customHeight="1" x14ac:dyDescent="0.25">
      <c r="B26" s="161"/>
      <c r="C26" s="126"/>
      <c r="D26" s="126"/>
      <c r="E26" s="127" t="s">
        <v>50</v>
      </c>
      <c r="F26" s="160" t="s">
        <v>179</v>
      </c>
      <c r="G26" s="160"/>
      <c r="H26" s="160"/>
      <c r="I26" s="160"/>
      <c r="J26" s="128"/>
      <c r="K26" s="128"/>
      <c r="L26" s="127" t="s">
        <v>49</v>
      </c>
      <c r="M26" s="160" t="s">
        <v>179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52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>
        <v>6.25E-2</v>
      </c>
      <c r="F30" s="110">
        <v>0.20555555555555557</v>
      </c>
      <c r="G30" s="110"/>
      <c r="H30" s="110"/>
      <c r="I30" s="110"/>
      <c r="J30" s="110"/>
      <c r="K30" s="111"/>
      <c r="L30" s="110"/>
      <c r="M30" s="110"/>
      <c r="N30" s="110"/>
      <c r="O30" s="110"/>
      <c r="P30" s="94">
        <f>SUM(C30:J30,L30:N30)</f>
        <v>0.2680555555555556</v>
      </c>
    </row>
    <row r="31" spans="2:16" ht="14.1" customHeight="1" x14ac:dyDescent="0.25">
      <c r="B31" s="25" t="s">
        <v>171</v>
      </c>
      <c r="C31" s="112"/>
      <c r="D31" s="132"/>
      <c r="E31" s="132">
        <v>6.25E-2</v>
      </c>
      <c r="F31" s="132">
        <v>0.22361111111111109</v>
      </c>
      <c r="G31" s="114"/>
      <c r="H31" s="114"/>
      <c r="I31" s="114"/>
      <c r="J31" s="114"/>
      <c r="K31" s="132">
        <v>2.4305555555555556E-2</v>
      </c>
      <c r="L31" s="114"/>
      <c r="M31" s="114"/>
      <c r="N31" s="114"/>
      <c r="O31" s="115"/>
      <c r="P31" s="94">
        <f>SUM(C31:N31)</f>
        <v>0.31041666666666667</v>
      </c>
    </row>
    <row r="32" spans="2:16" ht="14.1" customHeight="1" x14ac:dyDescent="0.25">
      <c r="B32" s="25" t="s">
        <v>67</v>
      </c>
      <c r="C32" s="118"/>
      <c r="D32" s="138"/>
      <c r="E32" s="119"/>
      <c r="F32" s="119">
        <v>0.17708333333333334</v>
      </c>
      <c r="G32" s="138"/>
      <c r="H32" s="138"/>
      <c r="I32" s="138"/>
      <c r="J32" s="138"/>
      <c r="K32" s="138"/>
      <c r="L32" s="119"/>
      <c r="M32" s="119"/>
      <c r="N32" s="119"/>
      <c r="O32" s="120"/>
      <c r="P32" s="94">
        <f>SUM(C32:N32)</f>
        <v>0.17708333333333334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</v>
      </c>
      <c r="E34" s="84">
        <f t="shared" si="3"/>
        <v>6.25E-2</v>
      </c>
      <c r="F34" s="84">
        <f t="shared" si="3"/>
        <v>4.6527777777777751E-2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2.4305555555555556E-2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0.13333333333333333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8" t="s">
        <v>69</v>
      </c>
      <c r="C36" s="163" t="s">
        <v>192</v>
      </c>
      <c r="D36" s="163"/>
      <c r="E36" s="164"/>
      <c r="F36" s="164"/>
      <c r="G36" s="164"/>
      <c r="H36" s="164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9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9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80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 t="s">
        <v>195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4"/>
      <c r="C52" s="195"/>
      <c r="D52" s="172"/>
      <c r="E52" s="172"/>
      <c r="F52" s="172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168</v>
      </c>
      <c r="C53" s="198"/>
      <c r="D53" s="108"/>
      <c r="E53" s="105"/>
      <c r="F53" s="105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167</v>
      </c>
      <c r="C54" s="200"/>
      <c r="D54" s="200"/>
      <c r="E54" s="200"/>
      <c r="F54" s="105"/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71</v>
      </c>
      <c r="C56" s="18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2" t="s">
        <v>72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73</v>
      </c>
      <c r="O57" s="183"/>
      <c r="P57" s="186"/>
    </row>
    <row r="58" spans="2:16" ht="17.100000000000001" customHeight="1" x14ac:dyDescent="0.25">
      <c r="B58" s="187" t="s">
        <v>74</v>
      </c>
      <c r="C58" s="188"/>
      <c r="D58" s="189"/>
      <c r="E58" s="187" t="s">
        <v>75</v>
      </c>
      <c r="F58" s="188"/>
      <c r="G58" s="189"/>
      <c r="H58" s="188" t="s">
        <v>76</v>
      </c>
      <c r="I58" s="188"/>
      <c r="J58" s="188"/>
      <c r="K58" s="190" t="s">
        <v>77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78</v>
      </c>
      <c r="C59" s="208"/>
      <c r="D59" s="32" t="b">
        <v>1</v>
      </c>
      <c r="E59" s="207" t="s">
        <v>79</v>
      </c>
      <c r="F59" s="208"/>
      <c r="G59" s="32" t="b">
        <v>1</v>
      </c>
      <c r="H59" s="209" t="s">
        <v>80</v>
      </c>
      <c r="I59" s="208"/>
      <c r="J59" s="32" t="b">
        <v>1</v>
      </c>
      <c r="K59" s="209" t="s">
        <v>81</v>
      </c>
      <c r="L59" s="208"/>
      <c r="M59" s="32" t="b">
        <v>1</v>
      </c>
      <c r="N59" s="210" t="s">
        <v>82</v>
      </c>
      <c r="O59" s="208"/>
      <c r="P59" s="32" t="b">
        <v>1</v>
      </c>
    </row>
    <row r="60" spans="2:16" ht="20.100000000000001" customHeight="1" x14ac:dyDescent="0.25">
      <c r="B60" s="207" t="s">
        <v>83</v>
      </c>
      <c r="C60" s="208"/>
      <c r="D60" s="32" t="b">
        <v>1</v>
      </c>
      <c r="E60" s="207" t="s">
        <v>84</v>
      </c>
      <c r="F60" s="208"/>
      <c r="G60" s="32" t="b">
        <v>1</v>
      </c>
      <c r="H60" s="209" t="s">
        <v>85</v>
      </c>
      <c r="I60" s="208"/>
      <c r="J60" s="32" t="b">
        <v>1</v>
      </c>
      <c r="K60" s="209" t="s">
        <v>86</v>
      </c>
      <c r="L60" s="208"/>
      <c r="M60" s="32" t="b">
        <v>1</v>
      </c>
      <c r="N60" s="210" t="s">
        <v>87</v>
      </c>
      <c r="O60" s="208"/>
      <c r="P60" s="32" t="b">
        <v>1</v>
      </c>
    </row>
    <row r="61" spans="2:16" ht="20.100000000000001" customHeight="1" x14ac:dyDescent="0.25">
      <c r="B61" s="207" t="s">
        <v>88</v>
      </c>
      <c r="C61" s="208"/>
      <c r="D61" s="32" t="b">
        <v>1</v>
      </c>
      <c r="E61" s="207" t="s">
        <v>89</v>
      </c>
      <c r="F61" s="208"/>
      <c r="G61" s="32" t="b">
        <v>1</v>
      </c>
      <c r="H61" s="209" t="s">
        <v>90</v>
      </c>
      <c r="I61" s="208"/>
      <c r="J61" s="32" t="b">
        <v>1</v>
      </c>
      <c r="K61" s="209" t="s">
        <v>91</v>
      </c>
      <c r="L61" s="208"/>
      <c r="M61" s="32" t="b">
        <v>1</v>
      </c>
      <c r="N61" s="210" t="s">
        <v>92</v>
      </c>
      <c r="O61" s="208"/>
      <c r="P61" s="32" t="b">
        <v>1</v>
      </c>
    </row>
    <row r="62" spans="2:16" ht="20.100000000000001" customHeight="1" x14ac:dyDescent="0.25">
      <c r="B62" s="209" t="s">
        <v>90</v>
      </c>
      <c r="C62" s="208"/>
      <c r="D62" s="32" t="b">
        <v>1</v>
      </c>
      <c r="E62" s="207" t="s">
        <v>93</v>
      </c>
      <c r="F62" s="208"/>
      <c r="G62" s="32" t="b">
        <v>1</v>
      </c>
      <c r="H62" s="209" t="s">
        <v>94</v>
      </c>
      <c r="I62" s="208"/>
      <c r="J62" s="32" t="b">
        <v>0</v>
      </c>
      <c r="K62" s="209" t="s">
        <v>95</v>
      </c>
      <c r="L62" s="208"/>
      <c r="M62" s="32" t="b">
        <v>1</v>
      </c>
      <c r="N62" s="210" t="s">
        <v>85</v>
      </c>
      <c r="O62" s="208"/>
      <c r="P62" s="32" t="b">
        <v>1</v>
      </c>
    </row>
    <row r="63" spans="2:16" ht="20.100000000000001" customHeight="1" x14ac:dyDescent="0.25">
      <c r="B63" s="209" t="s">
        <v>96</v>
      </c>
      <c r="C63" s="208"/>
      <c r="D63" s="32" t="b">
        <v>1</v>
      </c>
      <c r="E63" s="207" t="s">
        <v>97</v>
      </c>
      <c r="F63" s="208"/>
      <c r="G63" s="32" t="b">
        <v>1</v>
      </c>
      <c r="H63" s="37"/>
      <c r="I63" s="38"/>
      <c r="J63" s="39"/>
      <c r="K63" s="209" t="s">
        <v>98</v>
      </c>
      <c r="L63" s="208"/>
      <c r="M63" s="32" t="b">
        <v>1</v>
      </c>
      <c r="N63" s="210" t="s">
        <v>166</v>
      </c>
      <c r="O63" s="208"/>
      <c r="P63" s="32" t="b">
        <v>1</v>
      </c>
    </row>
    <row r="64" spans="2:16" ht="20.100000000000001" customHeight="1" x14ac:dyDescent="0.25">
      <c r="B64" s="209" t="s">
        <v>99</v>
      </c>
      <c r="C64" s="208"/>
      <c r="D64" s="32" t="b">
        <v>0</v>
      </c>
      <c r="E64" s="207" t="s">
        <v>100</v>
      </c>
      <c r="F64" s="208"/>
      <c r="G64" s="32" t="b">
        <v>1</v>
      </c>
      <c r="H64" s="40"/>
      <c r="I64" s="41"/>
      <c r="J64" s="42"/>
      <c r="K64" s="217" t="s">
        <v>101</v>
      </c>
      <c r="L64" s="21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7" t="s">
        <v>164</v>
      </c>
      <c r="F65" s="20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1" t="s">
        <v>107</v>
      </c>
      <c r="C69" s="211"/>
      <c r="D69" s="50"/>
      <c r="E69" s="50"/>
      <c r="F69" s="213" t="s">
        <v>108</v>
      </c>
      <c r="G69" s="215" t="s">
        <v>109</v>
      </c>
      <c r="H69" s="50"/>
      <c r="I69" s="211" t="s">
        <v>110</v>
      </c>
      <c r="J69" s="21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2"/>
      <c r="C70" s="212"/>
      <c r="D70" s="54"/>
      <c r="E70" s="55"/>
      <c r="F70" s="214"/>
      <c r="G70" s="216"/>
      <c r="H70" s="56"/>
      <c r="I70" s="212"/>
      <c r="J70" s="21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-151.90600000000001</v>
      </c>
      <c r="D72" s="223">
        <v>-153.893</v>
      </c>
      <c r="E72" s="76" t="s">
        <v>120</v>
      </c>
      <c r="F72" s="90">
        <v>23</v>
      </c>
      <c r="G72" s="219">
        <v>19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-135.80000000000001</v>
      </c>
      <c r="D73" s="223">
        <v>-138.63900000000001</v>
      </c>
      <c r="E73" s="77" t="s">
        <v>124</v>
      </c>
      <c r="F73" s="91">
        <v>32</v>
      </c>
      <c r="G73" s="220">
        <v>36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-210.274</v>
      </c>
      <c r="D74" s="223">
        <v>-210.822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-111.68300000000001</v>
      </c>
      <c r="D75" s="223">
        <v>-112.708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26.042999999999999</v>
      </c>
      <c r="D76" s="223">
        <v>24.369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30.672999999999998</v>
      </c>
      <c r="D77" s="223">
        <v>28.927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22.077999999999999</v>
      </c>
      <c r="D78" s="223">
        <v>20.388000000000002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22.9</v>
      </c>
      <c r="D79" s="223">
        <v>21.228000000000002</v>
      </c>
      <c r="E79" s="76" t="s">
        <v>154</v>
      </c>
      <c r="F79" s="90">
        <v>26</v>
      </c>
      <c r="G79" s="219">
        <v>18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3.1099999999999997E-5</v>
      </c>
      <c r="D80" s="224">
        <v>3.04E-5</v>
      </c>
      <c r="E80" s="77" t="s">
        <v>159</v>
      </c>
      <c r="F80" s="91">
        <v>30</v>
      </c>
      <c r="G80" s="220">
        <v>53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6" t="s">
        <v>163</v>
      </c>
      <c r="C84" s="156"/>
    </row>
    <row r="85" spans="2:16" ht="15" customHeight="1" x14ac:dyDescent="0.25">
      <c r="B85" s="157" t="s">
        <v>188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48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2024-12-28T02:23:35Z</dcterms:modified>
</cp:coreProperties>
</file>