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K23" i="1"/>
  <c r="I19" i="1"/>
  <c r="I18" i="1"/>
  <c r="H19" i="1"/>
  <c r="G18" i="1" l="1"/>
  <c r="H18" i="1" s="1"/>
  <c r="F18" i="1" l="1"/>
  <c r="D18" i="1" l="1"/>
  <c r="C23" i="1" l="1"/>
  <c r="D23" i="1" s="1"/>
  <c r="C25" i="1" s="1"/>
  <c r="D25" i="1" s="1"/>
  <c r="D19" i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<sst xmlns="http://schemas.openxmlformats.org/spreadsheetml/2006/main" count="215" uniqueCount="200">
  <si>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</si>
  <si>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</si>
  <si>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</si>
  <si>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</si>
  <si>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</si>
  <si>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</si>
  <si>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</si>
  <si>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</si>
  <si>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</si>
  <si>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</si>
  <si>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</si>
  <si>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</si>
  <si>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</si>
  <si>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</si>
  <si>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</si>
  <si>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</si>
  <si>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</si>
  <si>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</si>
  <si>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</si>
  <si>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</si>
  <si>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</si>
  <si>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</si>
  <si>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</si>
  <si>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</si>
  <si>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</si>
  <si>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</si>
  <si>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</si>
  <si>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</si>
  <si>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</si>
  <si>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</si>
  <si>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</si>
  <si>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</si>
  <si>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</si>
  <si>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</si>
  <si>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</si>
  <si>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</si>
  <si>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</si>
  <si>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</si>
  <si>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</si>
  <si>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</si>
  <si>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</si>
  <si>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</si>
  <si>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</si>
  <si>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</si>
  <si>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</si>
  <si>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</si>
  <si>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</si>
  <si>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</si>
  <si>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</si>
  <si>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</si>
  <si>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</si>
  <si>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</si>
  <si>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</si>
  <si>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</si>
  <si>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</si>
  <si>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</si>
  <si>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</si>
  <si>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</si>
  <si>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</si>
  <si>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</si>
  <si>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</si>
  <si>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</si>
  <si>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</si>
  <si>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</si>
  <si>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</si>
  <si>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</si>
  <si>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</si>
  <si>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</si>
  <si>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</si>
  <si>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</si>
  <si>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</si>
  <si>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</si>
  <si>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</si>
  <si>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</si>
  <si>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</si>
  <si>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</si>
  <si>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</si>
  <si>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</si>
  <si>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</si>
  <si>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</si>
  <si>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</si>
  <si>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</si>
  <si>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</si>
  <si>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</si>
  <si>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</si>
  <si>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</si>
  <si>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</si>
  <si>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</si>
  <si>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</si>
  <si>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</si>
  <si>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</si>
  <si>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</si>
  <si>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</si>
  <si>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</si>
  <si>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</si>
  <si>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</si>
  <si>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</si>
  <si>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</si>
  <si>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</si>
  <si>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</si>
  <si>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</si>
  <si>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</si>
  <si>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</si>
  <si>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</si>
  <si>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</si>
  <si>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</si>
  <si>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</si>
  <si>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</si>
  <si>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</si>
  <si>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</si>
  <si>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</si>
  <si>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</si>
  <si>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</si>
  <si>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</si>
  <si>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</si>
  <si>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</si>
  <si>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</si>
  <si>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</si>
  <si>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</si>
  <si>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</si>
  <si>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</si>
  <si>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</si>
  <si>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</si>
  <si>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</si>
  <si>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</si>
  <si>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</si>
  <si>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</si>
  <si>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</si>
  <si>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</si>
  <si>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</si>
  <si>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</si>
  <si>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</si>
  <si>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</si>
  <si>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</si>
  <si>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</si>
  <si>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</si>
  <si>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</si>
  <si>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</si>
  <si>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</si>
  <si>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</si>
  <si>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</si>
  <si>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</si>
  <si>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</si>
  <si>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</si>
  <si>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</si>
  <si>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</si>
  <si>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</si>
  <si>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</si>
  <si>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</si>
  <si>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</si>
  <si>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</si>
  <si>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</si>
  <si>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</si>
  <si>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</si>
  <si>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</si>
  <si>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</si>
  <si>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</si>
  <si>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</si>
  <si>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</si>
  <si>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</si>
  <si>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</si>
  <si>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</si>
  <si>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</si>
  <si>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</si>
  <si>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</si>
  <si>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</si>
  <si>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</si>
  <si>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</si>
  <si>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</si>
  <si>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</si>
  <si>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</si>
  <si>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</si>
  <si>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</si>
  <si>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</si>
  <si>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</si>
  <si>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</si>
  <si>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</si>
  <si>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</si>
  <si>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</si>
  <si>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</si>
  <si>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</si>
  <si>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</si>
  <si>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</si>
  <si>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</si>
  <si>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</si>
  <si>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KAMP</t>
    <phoneticPr fontId="3" type="noConversion"/>
  </si>
  <si>
    <t>ENG-KSP</t>
    <phoneticPr fontId="3" type="noConversion"/>
  </si>
  <si>
    <t>TMT</t>
    <phoneticPr fontId="3" type="noConversion"/>
  </si>
  <si>
    <t>ALL</t>
    <phoneticPr fontId="3" type="noConversion"/>
  </si>
  <si>
    <t xml:space="preserve"> 20s/20k 35s/21k 50s/19k</t>
    <phoneticPr fontId="3" type="noConversion"/>
  </si>
  <si>
    <t xml:space="preserve"> 20s/23k 35s/27k 50s/27k</t>
    <phoneticPr fontId="3" type="noConversion"/>
  </si>
  <si>
    <t>SW</t>
    <phoneticPr fontId="3" type="noConversion"/>
  </si>
  <si>
    <t>S</t>
    <phoneticPr fontId="3" type="noConversion"/>
  </si>
  <si>
    <t>M_061556-061557:N</t>
    <phoneticPr fontId="3" type="noConversion"/>
  </si>
  <si>
    <t>SE</t>
    <phoneticPr fontId="3" type="noConversion"/>
  </si>
  <si>
    <t xml:space="preserve"> 60s/19k 45s/18k 30s/17k</t>
    <phoneticPr fontId="3" type="noConversion"/>
  </si>
  <si>
    <t xml:space="preserve"> 60s/9k 45s/10k 30s/9k</t>
    <phoneticPr fontId="3" type="noConversion"/>
  </si>
  <si>
    <t>1) KAMP Elevation이 맞지 않아 25번부터 36번까지 연속 관측</t>
    <phoneticPr fontId="3" type="noConversion"/>
  </si>
  <si>
    <t xml:space="preserve">2) GMON 오류 [1:55-2:25] 관측은 계속되나 GMON 그래프와 시상화면이 사라짐. GUI, IC G를 여러 번 재실행해도 복구안됨. </t>
    <phoneticPr fontId="3" type="noConversion"/>
  </si>
  <si>
    <t xml:space="preserve">   IC G 컴퓨터 재부팅후, GUI, IC G 재실행후 복구.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</si>
</sst>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14" sqref="E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45645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100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4">
        <v>0.79166666666666663</v>
      </c>
      <c r="D9" s="130">
        <v>1.5</v>
      </c>
      <c r="E9" s="130">
        <v>20.2</v>
      </c>
      <c r="F9" s="130">
        <v>18</v>
      </c>
      <c r="G9" s="129" t="s">
        <v>191</v>
      </c>
      <c r="H9" s="130">
        <v>3.1</v>
      </c>
      <c r="I9" s="129">
        <v>77</v>
      </c>
      <c r="J9" s="13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3">
        <v>0.9375</v>
      </c>
      <c r="D10" s="130">
        <v>1.6</v>
      </c>
      <c r="E10" s="130">
        <v>16</v>
      </c>
      <c r="F10" s="130">
        <v>53</v>
      </c>
      <c r="G10" s="129" t="s">
        <v>192</v>
      </c>
      <c r="H10" s="130">
        <v>3.7</v>
      </c>
      <c r="I10" s="134"/>
      <c r="J10" s="13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6">
        <v>8.3333333333333329E-2</v>
      </c>
      <c r="D11" s="137">
        <v>1.3</v>
      </c>
      <c r="E11" s="137">
        <v>14</v>
      </c>
      <c r="F11" s="137">
        <v>57</v>
      </c>
      <c r="G11" s="129" t="s">
        <v>194</v>
      </c>
      <c r="H11" s="130">
        <v>2.5</v>
      </c>
      <c r="I11" s="138"/>
      <c r="J11" s="131">
        <f>IF(L11, 1, 0) + IF(M11, 2, 0) + IF(N11, 4, 0) + IF(O11, 8, 0) + IF(P11, 16, 0)</f>
        <v>0</v>
      </c>
      <c r="K11" s="81" t="b">
        <v>1</v>
      </c>
      <c r="L11" s="81" t="b">
        <v>0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1.4666666666666668</v>
      </c>
      <c r="E12" s="12">
        <f>AVERAGE(E9:E11)</f>
        <v>16.733333333333334</v>
      </c>
      <c r="F12" s="13">
        <f>AVERAGE(F9:F11)</f>
        <v>42.666666666666664</v>
      </c>
      <c r="G12" s="14"/>
      <c r="H12" s="15">
        <f>AVERAGE(H9:H11)</f>
        <v>3.1</v>
      </c>
      <c r="I12" s="16"/>
      <c r="J12" s="17">
        <f>AVERAGE(J9:J11)</f>
        <v>0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3" t="s">
        <v>176</v>
      </c>
      <c r="D16" s="125" t="s">
        <v>178</v>
      </c>
      <c r="E16" s="125" t="s">
        <v>182</v>
      </c>
      <c r="F16" s="125" t="s">
        <v>185</v>
      </c>
      <c r="G16" s="125" t="s">
        <v>186</v>
      </c>
      <c r="H16" s="125" t="s">
        <v>187</v>
      </c>
      <c r="I16" s="125" t="s">
        <v>188</v>
      </c>
      <c r="J16" s="100"/>
      <c r="K16" s="100"/>
      <c r="L16" s="100"/>
      <c r="M16" s="100"/>
      <c r="N16" s="100"/>
      <c r="O16" s="100"/>
      <c r="P16" s="125" t="s">
        <v>41</v>
      </c>
    </row>
    <row r="17" spans="2:16" ht="14.1" customHeight="1" x14ac:dyDescent="0.25">
      <c r="B17" s="24" t="s">
        <v>42</v>
      </c>
      <c r="C17" s="124">
        <v>0.75</v>
      </c>
      <c r="D17" s="124">
        <v>0.75138888888888899</v>
      </c>
      <c r="E17" s="124">
        <v>0.78263888888888899</v>
      </c>
      <c r="F17" s="124">
        <v>0.81041666666666667</v>
      </c>
      <c r="G17" s="124">
        <v>0.87083333333333324</v>
      </c>
      <c r="H17" s="124">
        <v>7.8472222222222221E-2</v>
      </c>
      <c r="I17" s="124">
        <v>0.10694444444444444</v>
      </c>
      <c r="J17" s="101"/>
      <c r="K17" s="101"/>
      <c r="L17" s="101"/>
      <c r="M17" s="101"/>
      <c r="N17" s="101"/>
      <c r="O17" s="101"/>
      <c r="P17" s="124">
        <v>0.12013888888888889</v>
      </c>
    </row>
    <row r="18" spans="2:16" ht="14.1" customHeight="1" x14ac:dyDescent="0.25">
      <c r="B18" s="24" t="s">
        <v>43</v>
      </c>
      <c r="C18" s="125">
        <v>61391</v>
      </c>
      <c r="D18" s="125">
        <f>C18+1</f>
        <v>61392</v>
      </c>
      <c r="E18" s="125">
        <f t="shared" ref="E18:F18" si="0">D19+1</f>
        <v>61403</v>
      </c>
      <c r="F18" s="125">
        <f t="shared" si="0"/>
        <v>61420</v>
      </c>
      <c r="G18" s="125">
        <f>F19+1</f>
        <v>61460</v>
      </c>
      <c r="H18" s="125">
        <f>G19+1</f>
        <v>61596</v>
      </c>
      <c r="I18" s="125">
        <f>H19+1</f>
        <v>61609</v>
      </c>
      <c r="J18" s="100"/>
      <c r="K18" s="100"/>
      <c r="L18" s="101"/>
      <c r="M18" s="101"/>
      <c r="N18" s="101"/>
      <c r="O18" s="101"/>
      <c r="P18" s="125">
        <f>MAX(C18:O19)+1</f>
        <v>61620</v>
      </c>
    </row>
    <row r="19" spans="2:16" ht="14.1" customHeight="1" thickBot="1" x14ac:dyDescent="0.3">
      <c r="B19" s="9" t="s">
        <v>44</v>
      </c>
      <c r="C19" s="83"/>
      <c r="D19" s="125">
        <f>D18+10</f>
        <v>61402</v>
      </c>
      <c r="E19" s="132">
        <v>61419</v>
      </c>
      <c r="F19" s="132">
        <v>61459</v>
      </c>
      <c r="G19" s="132">
        <v>61595</v>
      </c>
      <c r="H19" s="132">
        <f>H18+12</f>
        <v>61608</v>
      </c>
      <c r="I19" s="132">
        <f>I18+10</f>
        <v>61619</v>
      </c>
      <c r="J19" s="106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17</v>
      </c>
      <c r="F20" s="89">
        <f t="shared" si="1"/>
        <v>40</v>
      </c>
      <c r="G20" s="89">
        <f t="shared" si="1"/>
        <v>136</v>
      </c>
      <c r="H20" s="89">
        <f t="shared" si="1"/>
        <v>13</v>
      </c>
      <c r="I20" s="89">
        <f t="shared" si="1"/>
        <v>11</v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26">
        <f>D18+5</f>
        <v>61397</v>
      </c>
      <c r="D23" s="126">
        <f>C23+2</f>
        <v>61399</v>
      </c>
      <c r="E23" s="127" t="s">
        <v>181</v>
      </c>
      <c r="F23" s="163" t="s">
        <v>189</v>
      </c>
      <c r="G23" s="163"/>
      <c r="H23" s="163"/>
      <c r="I23" s="163"/>
      <c r="J23" s="135">
        <v>61609</v>
      </c>
      <c r="K23" s="135">
        <f>J23+2</f>
        <v>61611</v>
      </c>
      <c r="L23" s="129" t="s">
        <v>50</v>
      </c>
      <c r="M23" s="163" t="s">
        <v>195</v>
      </c>
      <c r="N23" s="163"/>
      <c r="O23" s="163"/>
      <c r="P23" s="163"/>
    </row>
    <row r="24" spans="2:16" ht="13.5" customHeight="1" x14ac:dyDescent="0.25">
      <c r="B24" s="164"/>
      <c r="C24" s="128"/>
      <c r="D24" s="128"/>
      <c r="E24" s="129" t="s">
        <v>177</v>
      </c>
      <c r="F24" s="163" t="s">
        <v>179</v>
      </c>
      <c r="G24" s="163"/>
      <c r="H24" s="163"/>
      <c r="I24" s="163"/>
      <c r="J24" s="135"/>
      <c r="K24" s="135"/>
      <c r="L24" s="129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28">
        <f>D23+1</f>
        <v>61400</v>
      </c>
      <c r="D25" s="128">
        <f>C25+2</f>
        <v>61402</v>
      </c>
      <c r="E25" s="129" t="s">
        <v>51</v>
      </c>
      <c r="F25" s="163" t="s">
        <v>190</v>
      </c>
      <c r="G25" s="163"/>
      <c r="H25" s="163"/>
      <c r="I25" s="163"/>
      <c r="J25" s="135">
        <f>K23+1</f>
        <v>61612</v>
      </c>
      <c r="K25" s="135">
        <f>J25+2</f>
        <v>61614</v>
      </c>
      <c r="L25" s="129" t="s">
        <v>180</v>
      </c>
      <c r="M25" s="163" t="s">
        <v>196</v>
      </c>
      <c r="N25" s="163"/>
      <c r="O25" s="163"/>
      <c r="P25" s="163"/>
    </row>
    <row r="26" spans="2:16" ht="13.5" customHeight="1" x14ac:dyDescent="0.25">
      <c r="B26" s="164"/>
      <c r="C26" s="128"/>
      <c r="D26" s="128"/>
      <c r="E26" s="129" t="s">
        <v>50</v>
      </c>
      <c r="F26" s="163" t="s">
        <v>179</v>
      </c>
      <c r="G26" s="163"/>
      <c r="H26" s="163"/>
      <c r="I26" s="163"/>
      <c r="J26" s="135"/>
      <c r="K26" s="135"/>
      <c r="L26" s="129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08"/>
      <c r="E30" s="108">
        <v>6.25E-2</v>
      </c>
      <c r="F30" s="108"/>
      <c r="G30" s="108"/>
      <c r="H30" s="108"/>
      <c r="I30" s="108"/>
      <c r="J30" s="108"/>
      <c r="K30" s="110"/>
      <c r="L30" s="108"/>
      <c r="M30" s="108"/>
      <c r="N30" s="108"/>
      <c r="O30" s="108">
        <v>0.20555555555555557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111"/>
      <c r="D31" s="112">
        <v>0.2076388888888889</v>
      </c>
      <c r="E31" s="112">
        <v>6.0416666666666667E-2</v>
      </c>
      <c r="F31" s="120"/>
      <c r="G31" s="120"/>
      <c r="H31" s="120"/>
      <c r="I31" s="120"/>
      <c r="J31" s="120"/>
      <c r="K31" s="112">
        <v>4.8611111111111112E-2</v>
      </c>
      <c r="L31" s="120"/>
      <c r="M31" s="120"/>
      <c r="N31" s="112"/>
      <c r="O31" s="113"/>
      <c r="P31" s="94">
        <f>SUM(C31:N31)</f>
        <v>0.31666666666666665</v>
      </c>
    </row>
    <row r="32" spans="2:16" ht="14.1" customHeight="1" x14ac:dyDescent="0.25">
      <c r="B32" s="25" t="s">
        <v>67</v>
      </c>
      <c r="C32" s="114"/>
      <c r="D32" s="115"/>
      <c r="E32" s="115"/>
      <c r="F32" s="121"/>
      <c r="G32" s="115"/>
      <c r="H32" s="115"/>
      <c r="I32" s="115"/>
      <c r="J32" s="115"/>
      <c r="K32" s="115"/>
      <c r="L32" s="115"/>
      <c r="M32" s="115"/>
      <c r="N32" s="115"/>
      <c r="O32" s="116"/>
      <c r="P32" s="94">
        <f>SUM(C32:N32)</f>
        <v>0</v>
      </c>
    </row>
    <row r="33" spans="2:16" ht="14.1" customHeight="1" thickBot="1" x14ac:dyDescent="0.3">
      <c r="B33" s="25" t="s">
        <v>68</v>
      </c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0.2076388888888889</v>
      </c>
      <c r="E34" s="84">
        <f t="shared" si="2"/>
        <v>6.0416666666666667E-2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4.8611111111111112E-2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0.31666666666666665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1" t="s">
        <v>69</v>
      </c>
      <c r="C36" s="166" t="s">
        <v>193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2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2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2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2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197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 t="s">
        <v>198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6" t="s">
        <v>199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76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6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6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6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7"/>
      <c r="C52" s="198"/>
      <c r="D52" s="174"/>
      <c r="E52" s="174"/>
      <c r="F52" s="174"/>
      <c r="G52" s="198"/>
      <c r="H52" s="198"/>
      <c r="I52" s="198"/>
      <c r="J52" s="198"/>
      <c r="K52" s="198"/>
      <c r="L52" s="198"/>
      <c r="M52" s="198"/>
      <c r="N52" s="198"/>
      <c r="O52" s="198"/>
      <c r="P52" s="199"/>
    </row>
    <row r="53" spans="2:16" ht="14.1" customHeight="1" thickTop="1" thickBot="1" x14ac:dyDescent="0.3">
      <c r="B53" s="200" t="s">
        <v>168</v>
      </c>
      <c r="C53" s="201"/>
      <c r="D53" s="122">
        <v>1.17</v>
      </c>
      <c r="E53" s="105">
        <v>1.07</v>
      </c>
      <c r="F53" s="105">
        <v>1.25</v>
      </c>
      <c r="G53" s="204"/>
      <c r="H53" s="205"/>
      <c r="I53" s="205"/>
      <c r="J53" s="205"/>
      <c r="K53" s="205"/>
      <c r="L53" s="205"/>
      <c r="M53" s="205"/>
      <c r="N53" s="205"/>
      <c r="O53" s="205"/>
      <c r="P53" s="206"/>
    </row>
    <row r="54" spans="2:16" ht="14.1" customHeight="1" thickTop="1" thickBot="1" x14ac:dyDescent="0.3">
      <c r="B54" s="202" t="s">
        <v>167</v>
      </c>
      <c r="C54" s="203"/>
      <c r="D54" s="203"/>
      <c r="E54" s="203"/>
      <c r="F54" s="105"/>
      <c r="G54" s="207"/>
      <c r="H54" s="208"/>
      <c r="I54" s="208"/>
      <c r="J54" s="208"/>
      <c r="K54" s="208"/>
      <c r="L54" s="208"/>
      <c r="M54" s="208"/>
      <c r="N54" s="208"/>
      <c r="O54" s="208"/>
      <c r="P54" s="209"/>
    </row>
    <row r="55" spans="2:16" ht="13.5" customHeight="1" thickTop="1" x14ac:dyDescent="0.25"/>
    <row r="56" spans="2:16" ht="17.25" customHeight="1" x14ac:dyDescent="0.25">
      <c r="B56" s="184" t="s">
        <v>71</v>
      </c>
      <c r="C56" s="18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5" t="s">
        <v>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 t="s">
        <v>73</v>
      </c>
      <c r="O57" s="186"/>
      <c r="P57" s="189"/>
    </row>
    <row r="58" spans="2:16" ht="17.100000000000001" customHeight="1" x14ac:dyDescent="0.25">
      <c r="B58" s="190" t="s">
        <v>74</v>
      </c>
      <c r="C58" s="191"/>
      <c r="D58" s="192"/>
      <c r="E58" s="190" t="s">
        <v>75</v>
      </c>
      <c r="F58" s="191"/>
      <c r="G58" s="192"/>
      <c r="H58" s="191" t="s">
        <v>76</v>
      </c>
      <c r="I58" s="191"/>
      <c r="J58" s="191"/>
      <c r="K58" s="193" t="s">
        <v>77</v>
      </c>
      <c r="L58" s="191"/>
      <c r="M58" s="194"/>
      <c r="N58" s="195"/>
      <c r="O58" s="191"/>
      <c r="P58" s="196"/>
    </row>
    <row r="59" spans="2:16" ht="20.100000000000001" customHeight="1" x14ac:dyDescent="0.25">
      <c r="B59" s="210" t="s">
        <v>78</v>
      </c>
      <c r="C59" s="211"/>
      <c r="D59" s="32" t="b">
        <v>1</v>
      </c>
      <c r="E59" s="210" t="s">
        <v>79</v>
      </c>
      <c r="F59" s="211"/>
      <c r="G59" s="32" t="b">
        <v>1</v>
      </c>
      <c r="H59" s="212" t="s">
        <v>80</v>
      </c>
      <c r="I59" s="211"/>
      <c r="J59" s="32" t="b">
        <v>1</v>
      </c>
      <c r="K59" s="212" t="s">
        <v>81</v>
      </c>
      <c r="L59" s="211"/>
      <c r="M59" s="32" t="b">
        <v>1</v>
      </c>
      <c r="N59" s="213" t="s">
        <v>82</v>
      </c>
      <c r="O59" s="211"/>
      <c r="P59" s="32" t="b">
        <v>1</v>
      </c>
    </row>
    <row r="60" spans="2:16" ht="20.100000000000001" customHeight="1" x14ac:dyDescent="0.25">
      <c r="B60" s="210" t="s">
        <v>83</v>
      </c>
      <c r="C60" s="211"/>
      <c r="D60" s="32" t="b">
        <v>1</v>
      </c>
      <c r="E60" s="210" t="s">
        <v>84</v>
      </c>
      <c r="F60" s="211"/>
      <c r="G60" s="32" t="b">
        <v>1</v>
      </c>
      <c r="H60" s="212" t="s">
        <v>85</v>
      </c>
      <c r="I60" s="211"/>
      <c r="J60" s="32" t="b">
        <v>1</v>
      </c>
      <c r="K60" s="212" t="s">
        <v>86</v>
      </c>
      <c r="L60" s="211"/>
      <c r="M60" s="32" t="b">
        <v>1</v>
      </c>
      <c r="N60" s="213" t="s">
        <v>87</v>
      </c>
      <c r="O60" s="211"/>
      <c r="P60" s="32" t="b">
        <v>1</v>
      </c>
    </row>
    <row r="61" spans="2:16" ht="20.100000000000001" customHeight="1" x14ac:dyDescent="0.25">
      <c r="B61" s="210" t="s">
        <v>88</v>
      </c>
      <c r="C61" s="211"/>
      <c r="D61" s="32" t="b">
        <v>1</v>
      </c>
      <c r="E61" s="210" t="s">
        <v>89</v>
      </c>
      <c r="F61" s="211"/>
      <c r="G61" s="32" t="b">
        <v>1</v>
      </c>
      <c r="H61" s="212" t="s">
        <v>90</v>
      </c>
      <c r="I61" s="211"/>
      <c r="J61" s="32" t="b">
        <v>1</v>
      </c>
      <c r="K61" s="212" t="s">
        <v>91</v>
      </c>
      <c r="L61" s="211"/>
      <c r="M61" s="32" t="b">
        <v>1</v>
      </c>
      <c r="N61" s="213" t="s">
        <v>92</v>
      </c>
      <c r="O61" s="211"/>
      <c r="P61" s="32" t="b">
        <v>1</v>
      </c>
    </row>
    <row r="62" spans="2:16" ht="20.100000000000001" customHeight="1" x14ac:dyDescent="0.25">
      <c r="B62" s="212" t="s">
        <v>90</v>
      </c>
      <c r="C62" s="211"/>
      <c r="D62" s="32" t="b">
        <v>1</v>
      </c>
      <c r="E62" s="210" t="s">
        <v>93</v>
      </c>
      <c r="F62" s="211"/>
      <c r="G62" s="32" t="b">
        <v>1</v>
      </c>
      <c r="H62" s="212" t="s">
        <v>94</v>
      </c>
      <c r="I62" s="211"/>
      <c r="J62" s="32" t="b">
        <v>0</v>
      </c>
      <c r="K62" s="212" t="s">
        <v>95</v>
      </c>
      <c r="L62" s="211"/>
      <c r="M62" s="32" t="b">
        <v>1</v>
      </c>
      <c r="N62" s="213" t="s">
        <v>85</v>
      </c>
      <c r="O62" s="211"/>
      <c r="P62" s="32" t="b">
        <v>1</v>
      </c>
    </row>
    <row r="63" spans="2:16" ht="20.100000000000001" customHeight="1" x14ac:dyDescent="0.25">
      <c r="B63" s="212" t="s">
        <v>96</v>
      </c>
      <c r="C63" s="211"/>
      <c r="D63" s="32" t="b">
        <v>1</v>
      </c>
      <c r="E63" s="210" t="s">
        <v>97</v>
      </c>
      <c r="F63" s="211"/>
      <c r="G63" s="32" t="b">
        <v>1</v>
      </c>
      <c r="H63" s="37"/>
      <c r="I63" s="38"/>
      <c r="J63" s="39"/>
      <c r="K63" s="212" t="s">
        <v>98</v>
      </c>
      <c r="L63" s="211"/>
      <c r="M63" s="32" t="b">
        <v>1</v>
      </c>
      <c r="N63" s="213" t="s">
        <v>166</v>
      </c>
      <c r="O63" s="211"/>
      <c r="P63" s="32" t="b">
        <v>1</v>
      </c>
    </row>
    <row r="64" spans="2:16" ht="20.100000000000001" customHeight="1" x14ac:dyDescent="0.25">
      <c r="B64" s="212" t="s">
        <v>99</v>
      </c>
      <c r="C64" s="211"/>
      <c r="D64" s="32" t="b">
        <v>0</v>
      </c>
      <c r="E64" s="210" t="s">
        <v>100</v>
      </c>
      <c r="F64" s="211"/>
      <c r="G64" s="32" t="b">
        <v>1</v>
      </c>
      <c r="H64" s="40"/>
      <c r="I64" s="41"/>
      <c r="J64" s="42"/>
      <c r="K64" s="220" t="s">
        <v>101</v>
      </c>
      <c r="L64" s="22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0" t="s">
        <v>164</v>
      </c>
      <c r="F65" s="21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4" t="s">
        <v>107</v>
      </c>
      <c r="C69" s="214"/>
      <c r="D69" s="50"/>
      <c r="E69" s="50"/>
      <c r="F69" s="216" t="s">
        <v>108</v>
      </c>
      <c r="G69" s="218" t="s">
        <v>109</v>
      </c>
      <c r="H69" s="50"/>
      <c r="I69" s="214" t="s">
        <v>110</v>
      </c>
      <c r="J69" s="21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5"/>
      <c r="C70" s="215"/>
      <c r="D70" s="54"/>
      <c r="E70" s="55"/>
      <c r="F70" s="217"/>
      <c r="G70" s="219"/>
      <c r="H70" s="56"/>
      <c r="I70" s="215"/>
      <c r="J70" s="21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-152.4</v>
      </c>
      <c r="D72" s="143">
        <v>-154.6</v>
      </c>
      <c r="E72" s="76" t="s">
        <v>120</v>
      </c>
      <c r="F72" s="90">
        <v>21.5</v>
      </c>
      <c r="G72" s="139">
        <v>18.600000000000001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-134.80000000000001</v>
      </c>
      <c r="D73" s="143">
        <v>-140</v>
      </c>
      <c r="E73" s="77" t="s">
        <v>124</v>
      </c>
      <c r="F73" s="91">
        <v>24.2</v>
      </c>
      <c r="G73" s="140">
        <v>37.299999999999997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-210.5</v>
      </c>
      <c r="D74" s="143">
        <v>-211.5</v>
      </c>
      <c r="E74" s="77" t="s">
        <v>129</v>
      </c>
      <c r="F74" s="95">
        <v>10</v>
      </c>
      <c r="G74" s="14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-111.4</v>
      </c>
      <c r="D75" s="143">
        <v>-113</v>
      </c>
      <c r="E75" s="77" t="s">
        <v>134</v>
      </c>
      <c r="F75" s="95">
        <v>50</v>
      </c>
      <c r="G75" s="14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26.5</v>
      </c>
      <c r="D76" s="143">
        <v>23.6</v>
      </c>
      <c r="E76" s="77" t="s">
        <v>139</v>
      </c>
      <c r="F76" s="95">
        <v>40</v>
      </c>
      <c r="G76" s="14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31.3</v>
      </c>
      <c r="D77" s="143">
        <v>27.8</v>
      </c>
      <c r="E77" s="77" t="s">
        <v>144</v>
      </c>
      <c r="F77" s="95">
        <v>160</v>
      </c>
      <c r="G77" s="14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22.4</v>
      </c>
      <c r="D78" s="143">
        <v>19.8</v>
      </c>
      <c r="E78" s="77" t="s">
        <v>149</v>
      </c>
      <c r="F78" s="92"/>
      <c r="G78" s="14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23.3</v>
      </c>
      <c r="D79" s="143">
        <v>20.6</v>
      </c>
      <c r="E79" s="76" t="s">
        <v>154</v>
      </c>
      <c r="F79" s="90">
        <v>25.5</v>
      </c>
      <c r="G79" s="139">
        <v>16.8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3.04E-5</v>
      </c>
      <c r="D80" s="144">
        <v>2.97E-5</v>
      </c>
      <c r="E80" s="77" t="s">
        <v>159</v>
      </c>
      <c r="F80" s="91">
        <v>14.3</v>
      </c>
      <c r="G80" s="140">
        <v>57.8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 x14ac:dyDescent="0.25">
      <c r="B89" s="154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2024-12-20T03:02:47Z</dcterms:modified>
</cp:coreProperties>
</file>