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H18" i="1" s="1"/>
  <c r="H19" i="1" s="1"/>
  <c r="F18" i="1"/>
  <c r="E18" i="1"/>
  <c r="D18" i="1" l="1"/>
  <c r="D19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<sst xmlns="http://schemas.openxmlformats.org/spreadsheetml/2006/main" count="211" uniqueCount="192">
  <si>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</si>
  <si>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</si>
  <si>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</si>
  <si>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</si>
  <si>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</si>
  <si>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</si>
  <si>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</si>
  <si>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</si>
  <si>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</si>
  <si>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</si>
  <si>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</si>
  <si>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</si>
  <si>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</si>
  <si>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</si>
  <si>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</si>
  <si>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</si>
  <si>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</si>
  <si>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</si>
  <si>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</si>
  <si>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</si>
  <si>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</si>
  <si>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</si>
  <si>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</si>
  <si>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</si>
  <si>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</si>
  <si>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</si>
  <si>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</si>
  <si>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</si>
  <si>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</si>
  <si>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</si>
  <si>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</si>
  <si>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</si>
  <si>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</si>
  <si>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</si>
  <si>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</si>
  <si>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</si>
  <si>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</si>
  <si>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</si>
  <si>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</si>
  <si>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</si>
  <si>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</si>
  <si>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</si>
  <si>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</si>
  <si>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</si>
  <si>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</si>
  <si>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</si>
  <si>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</si>
  <si>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</si>
  <si>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</si>
  <si>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</si>
  <si>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</si>
  <si>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</si>
  <si>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</si>
  <si>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</si>
  <si>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</si>
  <si>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</si>
  <si>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</si>
  <si>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</si>
  <si>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</si>
  <si>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</si>
  <si>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</si>
  <si>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</si>
  <si>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</si>
  <si>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</si>
  <si>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</si>
  <si>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</si>
  <si>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</si>
  <si>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</si>
  <si>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</si>
  <si>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</si>
  <si>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</si>
  <si>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</si>
  <si>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</si>
  <si>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</si>
  <si>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</si>
  <si>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</si>
  <si>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</si>
  <si>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</si>
  <si>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</si>
  <si>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</si>
  <si>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</si>
  <si>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</si>
  <si>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</si>
  <si>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</si>
  <si>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</si>
  <si>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</si>
  <si>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</si>
  <si>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</si>
  <si>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</si>
  <si>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</si>
  <si>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</si>
  <si>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</si>
  <si>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</si>
  <si>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</si>
  <si>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</si>
  <si>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</si>
  <si>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</si>
  <si>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</si>
  <si>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</si>
  <si>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</si>
  <si>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</si>
  <si>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</si>
  <si>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</si>
  <si>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</si>
  <si>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</si>
  <si>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</si>
  <si>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</si>
  <si>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</si>
  <si>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</si>
  <si>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</si>
  <si>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</si>
  <si>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</si>
  <si>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</si>
  <si>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</si>
  <si>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</si>
  <si>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</si>
  <si>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</si>
  <si>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</si>
  <si>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</si>
  <si>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</si>
  <si>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</si>
  <si>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</si>
  <si>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</si>
  <si>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</si>
  <si>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</si>
  <si>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</si>
  <si>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</si>
  <si>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</si>
  <si>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</si>
  <si>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</si>
  <si>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</si>
  <si>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</si>
  <si>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</si>
  <si>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</si>
  <si>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</si>
  <si>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</si>
  <si>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</si>
  <si>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</si>
  <si>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</si>
  <si>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</si>
  <si>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</si>
  <si>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</si>
  <si>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</si>
  <si>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</si>
  <si>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</si>
  <si>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</si>
  <si>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</si>
  <si>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</si>
  <si>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</si>
  <si>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</si>
  <si>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</si>
  <si>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</si>
  <si>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</si>
  <si>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</si>
  <si>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</si>
  <si>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</si>
  <si>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</si>
  <si>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</si>
  <si>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</si>
  <si>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</si>
  <si>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</si>
  <si>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</si>
  <si>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</si>
  <si>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</si>
  <si>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</si>
  <si>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</si>
  <si>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</si>
  <si>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</si>
  <si>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</si>
  <si>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</si>
  <si>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</si>
  <si>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</si>
  <si>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</si>
  <si>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</si>
  <si>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</si>
  <si>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</si>
  <si>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</si>
  <si>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</si>
  <si>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</si>
  <si>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</si>
  <si>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</si>
  <si>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</si>
  <si>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</si>
  <si>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</si>
  <si>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KAMP</t>
    <phoneticPr fontId="3" type="noConversion"/>
  </si>
  <si>
    <t>1) 방풍막 연결</t>
    <phoneticPr fontId="3" type="noConversion"/>
  </si>
  <si>
    <t>/  /  /  /</t>
    <phoneticPr fontId="3" type="noConversion"/>
  </si>
  <si>
    <t>E</t>
    <phoneticPr fontId="3" type="noConversion"/>
  </si>
  <si>
    <t>DIR-KSP</t>
    <phoneticPr fontId="3" type="noConversion"/>
  </si>
  <si>
    <t>E</t>
    <phoneticPr fontId="3" type="noConversion"/>
  </si>
  <si>
    <t>E</t>
    <phoneticPr fontId="3" type="noConversion"/>
  </si>
  <si>
    <t xml:space="preserve"> 초저녁 구름으로 대기중,   [18:25]시작, [20:00] 구름으로 중단후 대기,  [23:32]재개,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</si>
</sst>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73" sqref="H7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8">
        <v>45604</v>
      </c>
      <c r="D3" s="149"/>
      <c r="E3" s="1"/>
      <c r="F3" s="1"/>
      <c r="G3" s="1"/>
      <c r="H3" s="1"/>
      <c r="I3" s="1"/>
      <c r="J3" s="1"/>
      <c r="K3" s="35" t="s">
        <v>2</v>
      </c>
      <c r="L3" s="150">
        <f>(P31-(P32+P33))/P31*100</f>
        <v>57.429718875501997</v>
      </c>
      <c r="M3" s="150"/>
      <c r="N3" s="35" t="s">
        <v>3</v>
      </c>
      <c r="O3" s="150">
        <f>(P31-P33)/P31*100</f>
        <v>100</v>
      </c>
      <c r="P3" s="150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1">
        <v>0.77083333333333337</v>
      </c>
      <c r="D9" s="123">
        <v>2</v>
      </c>
      <c r="E9" s="123">
        <v>18</v>
      </c>
      <c r="F9" s="123">
        <v>29</v>
      </c>
      <c r="G9" s="111" t="s">
        <v>190</v>
      </c>
      <c r="H9" s="123">
        <v>0.9</v>
      </c>
      <c r="I9" s="111">
        <v>49</v>
      </c>
      <c r="J9" s="124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78" customFormat="1" ht="14.25" customHeight="1" x14ac:dyDescent="0.25">
      <c r="B10" s="79" t="s">
        <v>22</v>
      </c>
      <c r="C10" s="125">
        <v>0.91666666666666663</v>
      </c>
      <c r="D10" s="123"/>
      <c r="E10" s="123">
        <v>11</v>
      </c>
      <c r="F10" s="123">
        <v>58</v>
      </c>
      <c r="G10" s="111" t="s">
        <v>187</v>
      </c>
      <c r="H10" s="123">
        <v>1.2</v>
      </c>
      <c r="I10" s="126"/>
      <c r="J10" s="124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6">
        <v>9.375E-2</v>
      </c>
      <c r="D11" s="217">
        <v>1.75</v>
      </c>
      <c r="E11" s="217">
        <v>8</v>
      </c>
      <c r="F11" s="217">
        <v>60</v>
      </c>
      <c r="G11" s="218" t="s">
        <v>189</v>
      </c>
      <c r="H11" s="219">
        <v>2.9</v>
      </c>
      <c r="I11" s="220"/>
      <c r="J11" s="221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23.322916666666668</v>
      </c>
      <c r="D12" s="12">
        <f>AVERAGE(D9:D11)</f>
        <v>1.875</v>
      </c>
      <c r="E12" s="12">
        <f>AVERAGE(E9:E11)</f>
        <v>12.333333333333334</v>
      </c>
      <c r="F12" s="13">
        <f>AVERAGE(F9:F11)</f>
        <v>49</v>
      </c>
      <c r="G12" s="14"/>
      <c r="H12" s="15">
        <f>AVERAGE(H9:H11)</f>
        <v>1.6666666666666667</v>
      </c>
      <c r="I12" s="16"/>
      <c r="J12" s="17">
        <f>AVERAGE(J9:J11)</f>
        <v>6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184</v>
      </c>
      <c r="F16" s="122" t="s">
        <v>188</v>
      </c>
      <c r="G16" s="122" t="s">
        <v>182</v>
      </c>
      <c r="H16" s="122" t="s">
        <v>178</v>
      </c>
      <c r="I16" s="122"/>
      <c r="J16" s="101"/>
      <c r="K16" s="100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0.69444444444444453</v>
      </c>
      <c r="D17" s="121">
        <v>0.6958333333333333</v>
      </c>
      <c r="E17" s="214">
        <v>0.7680555555555556</v>
      </c>
      <c r="F17" s="214">
        <v>0.98055555555555562</v>
      </c>
      <c r="G17" s="214">
        <v>9.375E-2</v>
      </c>
      <c r="H17" s="214">
        <v>0.11319444444444444</v>
      </c>
      <c r="I17" s="101"/>
      <c r="J17" s="101"/>
      <c r="K17" s="101"/>
      <c r="L17" s="101"/>
      <c r="M17" s="101"/>
      <c r="N17" s="101"/>
      <c r="O17" s="101"/>
      <c r="P17" s="214">
        <v>0.11805555555555557</v>
      </c>
    </row>
    <row r="18" spans="2:16" ht="14.1" customHeight="1" x14ac:dyDescent="0.25">
      <c r="B18" s="24" t="s">
        <v>43</v>
      </c>
      <c r="C18" s="122">
        <v>53603</v>
      </c>
      <c r="D18" s="122">
        <f>C18+1</f>
        <v>53604</v>
      </c>
      <c r="E18" s="122">
        <f t="shared" ref="E18" si="0">D19+1</f>
        <v>53609</v>
      </c>
      <c r="F18" s="122">
        <f t="shared" ref="F18" si="1">E19+1</f>
        <v>53650</v>
      </c>
      <c r="G18" s="122">
        <f t="shared" ref="G18" si="2">F19+1</f>
        <v>53723</v>
      </c>
      <c r="H18" s="122">
        <f t="shared" ref="H18" si="3">G19+1</f>
        <v>53735</v>
      </c>
      <c r="I18" s="122"/>
      <c r="J18" s="100"/>
      <c r="K18" s="100"/>
      <c r="L18" s="101"/>
      <c r="M18" s="101"/>
      <c r="N18" s="101"/>
      <c r="O18" s="101"/>
      <c r="P18" s="122">
        <f>MAX(C18:O19)+1</f>
        <v>53740</v>
      </c>
    </row>
    <row r="19" spans="2:16" ht="14.1" customHeight="1" thickBot="1" x14ac:dyDescent="0.3">
      <c r="B19" s="9" t="s">
        <v>44</v>
      </c>
      <c r="C19" s="83"/>
      <c r="D19" s="122">
        <f>D18+4</f>
        <v>53608</v>
      </c>
      <c r="E19" s="133">
        <v>53649</v>
      </c>
      <c r="F19" s="133">
        <v>53722</v>
      </c>
      <c r="G19" s="133">
        <f>G18+11</f>
        <v>53734</v>
      </c>
      <c r="H19" s="133">
        <f>H18+4</f>
        <v>53739</v>
      </c>
      <c r="I19" s="133"/>
      <c r="J19" s="109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4">IF(ISNUMBER(E18),E19-E18+1,"")</f>
        <v>41</v>
      </c>
      <c r="F20" s="89">
        <f t="shared" si="4"/>
        <v>73</v>
      </c>
      <c r="G20" s="89">
        <f t="shared" si="4"/>
        <v>12</v>
      </c>
      <c r="H20" s="102">
        <f t="shared" si="4"/>
        <v>5</v>
      </c>
      <c r="I20" s="89" t="str">
        <f t="shared" si="4"/>
        <v/>
      </c>
      <c r="J20" s="89" t="str">
        <f t="shared" si="4"/>
        <v/>
      </c>
      <c r="K20" s="22" t="str">
        <f t="shared" si="4"/>
        <v/>
      </c>
      <c r="L20" s="22" t="str">
        <f t="shared" si="4"/>
        <v/>
      </c>
      <c r="M20" s="22" t="str">
        <f t="shared" si="4"/>
        <v/>
      </c>
      <c r="N20" s="22" t="str">
        <f t="shared" si="4"/>
        <v/>
      </c>
      <c r="O20" s="22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46</v>
      </c>
      <c r="C22" s="24" t="s">
        <v>21</v>
      </c>
      <c r="D22" s="24" t="s">
        <v>23</v>
      </c>
      <c r="E22" s="24" t="s">
        <v>47</v>
      </c>
      <c r="F22" s="157" t="s">
        <v>48</v>
      </c>
      <c r="G22" s="157"/>
      <c r="H22" s="157"/>
      <c r="I22" s="157"/>
      <c r="J22" s="24" t="s">
        <v>21</v>
      </c>
      <c r="K22" s="24" t="s">
        <v>23</v>
      </c>
      <c r="L22" s="24" t="s">
        <v>47</v>
      </c>
      <c r="M22" s="157" t="s">
        <v>48</v>
      </c>
      <c r="N22" s="157"/>
      <c r="O22" s="157"/>
      <c r="P22" s="157"/>
    </row>
    <row r="23" spans="2:16" ht="13.5" customHeight="1" x14ac:dyDescent="0.25">
      <c r="B23" s="156"/>
      <c r="C23" s="136"/>
      <c r="D23" s="136"/>
      <c r="E23" s="110" t="s">
        <v>181</v>
      </c>
      <c r="F23" s="158" t="s">
        <v>186</v>
      </c>
      <c r="G23" s="158"/>
      <c r="H23" s="158"/>
      <c r="I23" s="158"/>
      <c r="J23" s="115"/>
      <c r="K23" s="115"/>
      <c r="L23" s="111" t="s">
        <v>50</v>
      </c>
      <c r="M23" s="155" t="s">
        <v>179</v>
      </c>
      <c r="N23" s="155"/>
      <c r="O23" s="155"/>
      <c r="P23" s="155"/>
    </row>
    <row r="24" spans="2:16" ht="13.5" customHeight="1" x14ac:dyDescent="0.25">
      <c r="B24" s="156"/>
      <c r="C24" s="137"/>
      <c r="D24" s="137"/>
      <c r="E24" s="111" t="s">
        <v>177</v>
      </c>
      <c r="F24" s="158" t="s">
        <v>186</v>
      </c>
      <c r="G24" s="158"/>
      <c r="H24" s="158"/>
      <c r="I24" s="158"/>
      <c r="J24" s="115"/>
      <c r="K24" s="115"/>
      <c r="L24" s="111" t="s">
        <v>51</v>
      </c>
      <c r="M24" s="155" t="s">
        <v>179</v>
      </c>
      <c r="N24" s="155"/>
      <c r="O24" s="155"/>
      <c r="P24" s="155"/>
    </row>
    <row r="25" spans="2:16" ht="13.5" customHeight="1" x14ac:dyDescent="0.25">
      <c r="B25" s="156"/>
      <c r="C25" s="137"/>
      <c r="D25" s="137"/>
      <c r="E25" s="111" t="s">
        <v>51</v>
      </c>
      <c r="F25" s="158" t="s">
        <v>186</v>
      </c>
      <c r="G25" s="158"/>
      <c r="H25" s="158"/>
      <c r="I25" s="158"/>
      <c r="J25" s="115"/>
      <c r="K25" s="115"/>
      <c r="L25" s="111" t="s">
        <v>180</v>
      </c>
      <c r="M25" s="155" t="s">
        <v>179</v>
      </c>
      <c r="N25" s="155"/>
      <c r="O25" s="155"/>
      <c r="P25" s="155"/>
    </row>
    <row r="26" spans="2:16" ht="13.5" customHeight="1" x14ac:dyDescent="0.25">
      <c r="B26" s="156"/>
      <c r="C26" s="137"/>
      <c r="D26" s="137"/>
      <c r="E26" s="111" t="s">
        <v>50</v>
      </c>
      <c r="F26" s="158" t="s">
        <v>186</v>
      </c>
      <c r="G26" s="158"/>
      <c r="H26" s="158"/>
      <c r="I26" s="158"/>
      <c r="J26" s="115"/>
      <c r="K26" s="115"/>
      <c r="L26" s="111" t="s">
        <v>49</v>
      </c>
      <c r="M26" s="155" t="s">
        <v>179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52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7"/>
      <c r="D30" s="119">
        <v>8.3333333333333329E-2</v>
      </c>
      <c r="E30" s="119">
        <v>6.25E-2</v>
      </c>
      <c r="F30" s="119"/>
      <c r="G30" s="128"/>
      <c r="H30" s="128"/>
      <c r="I30" s="128"/>
      <c r="J30" s="128"/>
      <c r="K30" s="129"/>
      <c r="L30" s="128"/>
      <c r="M30" s="119"/>
      <c r="N30" s="135">
        <v>0.16180555555555556</v>
      </c>
      <c r="O30" s="128"/>
      <c r="P30" s="94">
        <f>SUM(C30:J30,L30:N30)</f>
        <v>0.30763888888888891</v>
      </c>
    </row>
    <row r="31" spans="2:16" ht="14.1" customHeight="1" x14ac:dyDescent="0.25">
      <c r="B31" s="25" t="s">
        <v>171</v>
      </c>
      <c r="C31" s="130"/>
      <c r="D31" s="215">
        <v>0.26041666666666669</v>
      </c>
      <c r="E31" s="215">
        <v>6.458333333333334E-2</v>
      </c>
      <c r="F31" s="131"/>
      <c r="G31" s="131"/>
      <c r="H31" s="131"/>
      <c r="I31" s="131"/>
      <c r="J31" s="131"/>
      <c r="K31" s="215">
        <v>2.0833333333333332E-2</v>
      </c>
      <c r="L31" s="131"/>
      <c r="M31" s="131"/>
      <c r="N31" s="131"/>
      <c r="O31" s="132"/>
      <c r="P31" s="94">
        <f>SUM(C31:N31)</f>
        <v>0.34583333333333333</v>
      </c>
    </row>
    <row r="32" spans="2:16" ht="14.1" customHeight="1" x14ac:dyDescent="0.25">
      <c r="B32" s="25" t="s">
        <v>67</v>
      </c>
      <c r="C32" s="116"/>
      <c r="D32" s="134">
        <v>0.14722222222222223</v>
      </c>
      <c r="E32" s="134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0.14722222222222223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5">D31-D32-D33</f>
        <v>0.11319444444444446</v>
      </c>
      <c r="E34" s="84">
        <f t="shared" si="5"/>
        <v>6.458333333333334E-2</v>
      </c>
      <c r="F34" s="84">
        <f t="shared" si="5"/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2.0833333333333332E-2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98"/>
      <c r="P34" s="99">
        <f t="shared" si="5"/>
        <v>0.1986111111111111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3" t="s">
        <v>69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4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4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4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4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70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191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89"/>
      <c r="C52" s="190"/>
      <c r="D52" s="167"/>
      <c r="E52" s="167"/>
      <c r="F52" s="167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168</v>
      </c>
      <c r="C53" s="193"/>
      <c r="D53" s="106"/>
      <c r="E53" s="106"/>
      <c r="F53" s="106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167</v>
      </c>
      <c r="C54" s="195"/>
      <c r="D54" s="195"/>
      <c r="E54" s="195"/>
      <c r="F54" s="107"/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71</v>
      </c>
      <c r="C56" s="17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7" t="s">
        <v>72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73</v>
      </c>
      <c r="O57" s="178"/>
      <c r="P57" s="181"/>
    </row>
    <row r="58" spans="2:16" ht="17.100000000000001" customHeight="1" x14ac:dyDescent="0.25">
      <c r="B58" s="182" t="s">
        <v>74</v>
      </c>
      <c r="C58" s="183"/>
      <c r="D58" s="184"/>
      <c r="E58" s="182" t="s">
        <v>75</v>
      </c>
      <c r="F58" s="183"/>
      <c r="G58" s="184"/>
      <c r="H58" s="183" t="s">
        <v>76</v>
      </c>
      <c r="I58" s="183"/>
      <c r="J58" s="183"/>
      <c r="K58" s="185" t="s">
        <v>77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78</v>
      </c>
      <c r="C59" s="203"/>
      <c r="D59" s="32" t="b">
        <v>1</v>
      </c>
      <c r="E59" s="202" t="s">
        <v>79</v>
      </c>
      <c r="F59" s="203"/>
      <c r="G59" s="32" t="b">
        <v>1</v>
      </c>
      <c r="H59" s="204" t="s">
        <v>80</v>
      </c>
      <c r="I59" s="203"/>
      <c r="J59" s="32" t="b">
        <v>1</v>
      </c>
      <c r="K59" s="204" t="s">
        <v>81</v>
      </c>
      <c r="L59" s="203"/>
      <c r="M59" s="32" t="b">
        <v>1</v>
      </c>
      <c r="N59" s="205" t="s">
        <v>82</v>
      </c>
      <c r="O59" s="203"/>
      <c r="P59" s="32" t="b">
        <v>1</v>
      </c>
    </row>
    <row r="60" spans="2:16" ht="20.100000000000001" customHeight="1" x14ac:dyDescent="0.25">
      <c r="B60" s="202" t="s">
        <v>83</v>
      </c>
      <c r="C60" s="203"/>
      <c r="D60" s="32" t="b">
        <v>1</v>
      </c>
      <c r="E60" s="202" t="s">
        <v>84</v>
      </c>
      <c r="F60" s="203"/>
      <c r="G60" s="32" t="b">
        <v>1</v>
      </c>
      <c r="H60" s="204" t="s">
        <v>85</v>
      </c>
      <c r="I60" s="203"/>
      <c r="J60" s="32" t="b">
        <v>1</v>
      </c>
      <c r="K60" s="204" t="s">
        <v>86</v>
      </c>
      <c r="L60" s="203"/>
      <c r="M60" s="32" t="b">
        <v>1</v>
      </c>
      <c r="N60" s="205" t="s">
        <v>87</v>
      </c>
      <c r="O60" s="203"/>
      <c r="P60" s="32" t="b">
        <v>1</v>
      </c>
    </row>
    <row r="61" spans="2:16" ht="20.100000000000001" customHeight="1" x14ac:dyDescent="0.25">
      <c r="B61" s="202" t="s">
        <v>88</v>
      </c>
      <c r="C61" s="203"/>
      <c r="D61" s="32" t="b">
        <v>1</v>
      </c>
      <c r="E61" s="202" t="s">
        <v>89</v>
      </c>
      <c r="F61" s="203"/>
      <c r="G61" s="32" t="b">
        <v>1</v>
      </c>
      <c r="H61" s="204" t="s">
        <v>90</v>
      </c>
      <c r="I61" s="203"/>
      <c r="J61" s="32" t="b">
        <v>1</v>
      </c>
      <c r="K61" s="204" t="s">
        <v>91</v>
      </c>
      <c r="L61" s="203"/>
      <c r="M61" s="32" t="b">
        <v>1</v>
      </c>
      <c r="N61" s="205" t="s">
        <v>92</v>
      </c>
      <c r="O61" s="203"/>
      <c r="P61" s="32" t="b">
        <v>1</v>
      </c>
    </row>
    <row r="62" spans="2:16" ht="20.100000000000001" customHeight="1" x14ac:dyDescent="0.25">
      <c r="B62" s="204" t="s">
        <v>90</v>
      </c>
      <c r="C62" s="203"/>
      <c r="D62" s="32" t="b">
        <v>1</v>
      </c>
      <c r="E62" s="202" t="s">
        <v>93</v>
      </c>
      <c r="F62" s="203"/>
      <c r="G62" s="32" t="b">
        <v>1</v>
      </c>
      <c r="H62" s="204" t="s">
        <v>94</v>
      </c>
      <c r="I62" s="203"/>
      <c r="J62" s="32" t="b">
        <v>0</v>
      </c>
      <c r="K62" s="204" t="s">
        <v>95</v>
      </c>
      <c r="L62" s="203"/>
      <c r="M62" s="32" t="b">
        <v>1</v>
      </c>
      <c r="N62" s="205" t="s">
        <v>85</v>
      </c>
      <c r="O62" s="203"/>
      <c r="P62" s="32" t="b">
        <v>1</v>
      </c>
    </row>
    <row r="63" spans="2:16" ht="20.100000000000001" customHeight="1" x14ac:dyDescent="0.25">
      <c r="B63" s="204" t="s">
        <v>96</v>
      </c>
      <c r="C63" s="203"/>
      <c r="D63" s="32" t="b">
        <v>1</v>
      </c>
      <c r="E63" s="202" t="s">
        <v>97</v>
      </c>
      <c r="F63" s="203"/>
      <c r="G63" s="32" t="b">
        <v>1</v>
      </c>
      <c r="H63" s="37"/>
      <c r="I63" s="38"/>
      <c r="J63" s="39"/>
      <c r="K63" s="204" t="s">
        <v>98</v>
      </c>
      <c r="L63" s="203"/>
      <c r="M63" s="32" t="b">
        <v>1</v>
      </c>
      <c r="N63" s="205" t="s">
        <v>166</v>
      </c>
      <c r="O63" s="203"/>
      <c r="P63" s="32" t="b">
        <v>1</v>
      </c>
    </row>
    <row r="64" spans="2:16" ht="20.100000000000001" customHeight="1" x14ac:dyDescent="0.25">
      <c r="B64" s="204" t="s">
        <v>99</v>
      </c>
      <c r="C64" s="203"/>
      <c r="D64" s="32" t="b">
        <v>0</v>
      </c>
      <c r="E64" s="202" t="s">
        <v>100</v>
      </c>
      <c r="F64" s="203"/>
      <c r="G64" s="32" t="b">
        <v>1</v>
      </c>
      <c r="H64" s="40"/>
      <c r="I64" s="41"/>
      <c r="J64" s="42"/>
      <c r="K64" s="212" t="s">
        <v>101</v>
      </c>
      <c r="L64" s="21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2" t="s">
        <v>164</v>
      </c>
      <c r="F65" s="20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6" t="s">
        <v>107</v>
      </c>
      <c r="C69" s="206"/>
      <c r="D69" s="50"/>
      <c r="E69" s="50"/>
      <c r="F69" s="208" t="s">
        <v>108</v>
      </c>
      <c r="G69" s="210" t="s">
        <v>109</v>
      </c>
      <c r="H69" s="50"/>
      <c r="I69" s="206" t="s">
        <v>110</v>
      </c>
      <c r="J69" s="206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7"/>
      <c r="C70" s="207"/>
      <c r="D70" s="54"/>
      <c r="E70" s="55"/>
      <c r="F70" s="209"/>
      <c r="G70" s="211"/>
      <c r="H70" s="56"/>
      <c r="I70" s="207"/>
      <c r="J70" s="207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-153.626</v>
      </c>
      <c r="D72" s="90">
        <v>-155.03</v>
      </c>
      <c r="E72" s="76" t="s">
        <v>120</v>
      </c>
      <c r="F72" s="90">
        <v>19</v>
      </c>
      <c r="G72" s="222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-137.49</v>
      </c>
      <c r="D73" s="90">
        <v>-141.429</v>
      </c>
      <c r="E73" s="77" t="s">
        <v>124</v>
      </c>
      <c r="F73" s="91">
        <v>27</v>
      </c>
      <c r="G73" s="223">
        <v>34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-210.70699999999999</v>
      </c>
      <c r="D74" s="90">
        <v>-211.88800000000001</v>
      </c>
      <c r="E74" s="77" t="s">
        <v>129</v>
      </c>
      <c r="F74" s="95">
        <v>10</v>
      </c>
      <c r="G74" s="22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-112.02500000000001</v>
      </c>
      <c r="D75" s="90">
        <v>-113.48399999999999</v>
      </c>
      <c r="E75" s="77" t="s">
        <v>134</v>
      </c>
      <c r="F75" s="95">
        <v>50</v>
      </c>
      <c r="G75" s="22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24.033000000000001</v>
      </c>
      <c r="D76" s="90">
        <v>23.094000000000001</v>
      </c>
      <c r="E76" s="77" t="s">
        <v>139</v>
      </c>
      <c r="F76" s="95">
        <v>40</v>
      </c>
      <c r="G76" s="22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28.652000000000001</v>
      </c>
      <c r="D77" s="90">
        <v>26.992999999999999</v>
      </c>
      <c r="E77" s="77" t="s">
        <v>144</v>
      </c>
      <c r="F77" s="95">
        <v>160</v>
      </c>
      <c r="G77" s="22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20.077000000000002</v>
      </c>
      <c r="D78" s="90">
        <v>19.5</v>
      </c>
      <c r="E78" s="77" t="s">
        <v>149</v>
      </c>
      <c r="F78" s="92"/>
      <c r="G78" s="22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20.922999999999998</v>
      </c>
      <c r="D79" s="90">
        <v>20.288</v>
      </c>
      <c r="E79" s="76" t="s">
        <v>154</v>
      </c>
      <c r="F79" s="90">
        <v>20</v>
      </c>
      <c r="G79" s="222">
        <v>11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2.69E-5</v>
      </c>
      <c r="D80" s="93">
        <v>2.6400000000000001E-5</v>
      </c>
      <c r="E80" s="77" t="s">
        <v>159</v>
      </c>
      <c r="F80" s="91">
        <v>23</v>
      </c>
      <c r="G80" s="223">
        <v>59.5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1" t="s">
        <v>163</v>
      </c>
      <c r="C84" s="151"/>
    </row>
    <row r="85" spans="2:16" ht="15" customHeight="1" x14ac:dyDescent="0.2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44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2024-11-09T02:54:00Z</dcterms:modified>
</cp:coreProperties>
</file>