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72" i="1" l="1"/>
  <c r="H18" i="1" l="1"/>
  <c r="H19" i="1" s="1"/>
  <c r="E18" i="1" l="1"/>
  <c r="F18" i="1" s="1"/>
  <c r="G18" i="1" s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<sst xmlns="http://schemas.openxmlformats.org/spreadsheetml/2006/main" count="213" uniqueCount="193">
  <si>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</si>
  <si>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</si>
  <si>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</si>
  <si>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</si>
  <si>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</si>
  <si>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</si>
  <si>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</si>
  <si>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</si>
  <si>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</si>
  <si>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</si>
  <si>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</si>
  <si>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</si>
  <si>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</si>
  <si>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</si>
  <si>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</si>
  <si>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</si>
  <si>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</si>
  <si>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</si>
  <si>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</si>
  <si>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</si>
  <si>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</si>
  <si>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</si>
  <si>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</si>
  <si>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</si>
  <si>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</si>
  <si>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</si>
  <si>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</si>
  <si>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</si>
  <si>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</si>
  <si>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</si>
  <si>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</si>
  <si>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</si>
  <si>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</si>
  <si>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</si>
  <si>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</si>
  <si>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</si>
  <si>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</si>
  <si>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</si>
  <si>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</si>
  <si>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</si>
  <si>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</si>
  <si>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</si>
  <si>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</si>
  <si>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</si>
  <si>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</si>
  <si>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</si>
  <si>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</si>
  <si>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</si>
  <si>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</si>
  <si>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</si>
  <si>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</si>
  <si>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</si>
  <si>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</si>
  <si>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</si>
  <si>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</si>
  <si>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</si>
  <si>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</si>
  <si>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</si>
  <si>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</si>
  <si>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</si>
  <si>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</si>
  <si>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</si>
  <si>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</si>
  <si>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</si>
  <si>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</si>
  <si>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</si>
  <si>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</si>
  <si>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</si>
  <si>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</si>
  <si>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</si>
  <si>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</si>
  <si>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</si>
  <si>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</si>
  <si>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</si>
  <si>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</si>
  <si>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</si>
  <si>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</si>
  <si>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</si>
  <si>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</si>
  <si>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</si>
  <si>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</si>
  <si>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</si>
  <si>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</si>
  <si>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</si>
  <si>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</si>
  <si>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</si>
  <si>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</si>
  <si>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</si>
  <si>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</si>
  <si>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</si>
  <si>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</si>
  <si>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</si>
  <si>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</si>
  <si>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</si>
  <si>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</si>
  <si>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</si>
  <si>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</si>
  <si>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</si>
  <si>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</si>
  <si>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</si>
  <si>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</si>
  <si>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</si>
  <si>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</si>
  <si>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</si>
  <si>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</si>
  <si>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</si>
  <si>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</si>
  <si>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</si>
  <si>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</si>
  <si>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</si>
  <si>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</si>
  <si>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</si>
  <si>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</si>
  <si>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</si>
  <si>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</si>
  <si>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</si>
  <si>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</si>
  <si>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</si>
  <si>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</si>
  <si>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</si>
  <si>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</si>
  <si>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</si>
  <si>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</si>
  <si>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</si>
  <si>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</si>
  <si>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</si>
  <si>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</si>
  <si>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</si>
  <si>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</si>
  <si>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</si>
  <si>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</si>
  <si>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</si>
  <si>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</si>
  <si>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</si>
  <si>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</si>
  <si>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</si>
  <si>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</si>
  <si>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</si>
  <si>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</si>
  <si>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</si>
  <si>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</si>
  <si>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</si>
  <si>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</si>
  <si>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</si>
  <si>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</si>
  <si>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</si>
  <si>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</si>
  <si>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</si>
  <si>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</si>
  <si>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</si>
  <si>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</si>
  <si>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</si>
  <si>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</si>
  <si>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</si>
  <si>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</si>
  <si>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</si>
  <si>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</si>
  <si>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</si>
  <si>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</si>
  <si>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</si>
  <si>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</si>
  <si>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</si>
  <si>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</si>
  <si>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</si>
  <si>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</si>
  <si>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</si>
  <si>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</si>
  <si>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</si>
  <si>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</si>
  <si>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</si>
  <si>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</si>
  <si>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</si>
  <si>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</si>
  <si>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</si>
  <si>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</si>
  <si>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</si>
  <si>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</si>
  <si>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</si>
  <si>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</si>
  <si>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</si>
  <si>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</si>
  <si>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</si>
  <si>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/  /  /  /</t>
    <phoneticPr fontId="3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</si>
  <si>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</si>
  <si>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</si>
  <si>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</si>
  <si>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MMA</t>
    <phoneticPr fontId="3" type="noConversion"/>
  </si>
  <si>
    <t>TMT</t>
    <phoneticPr fontId="3" type="noConversion"/>
  </si>
  <si>
    <t>BLG</t>
    <phoneticPr fontId="3" type="noConversion"/>
  </si>
  <si>
    <t>M_047131-047132:K</t>
    <phoneticPr fontId="3" type="noConversion"/>
  </si>
  <si>
    <t>M_047255-047256:M</t>
    <phoneticPr fontId="3" type="noConversion"/>
  </si>
  <si>
    <t>M_047269-047270:T</t>
    <phoneticPr fontId="3" type="noConversion"/>
  </si>
  <si>
    <t>1) 방풍막 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</si>
</sst>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7" fillId="2" borderId="1" xfId="1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86" sqref="B86:P8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5">
        <v>45567</v>
      </c>
      <c r="D3" s="146"/>
      <c r="E3" s="1"/>
      <c r="F3" s="1"/>
      <c r="G3" s="1"/>
      <c r="H3" s="1"/>
      <c r="I3" s="1"/>
      <c r="J3" s="1"/>
      <c r="K3" s="35" t="s">
        <v>2</v>
      </c>
      <c r="L3" s="147">
        <f>(P31-(P32+P33))/P31*100</f>
        <v>100</v>
      </c>
      <c r="M3" s="147"/>
      <c r="N3" s="35" t="s">
        <v>3</v>
      </c>
      <c r="O3" s="147">
        <f>(P31-P33)/P31*100</f>
        <v>100</v>
      </c>
      <c r="P3" s="147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9">
        <v>0.73958333333333337</v>
      </c>
      <c r="D9" s="130">
        <v>1.95</v>
      </c>
      <c r="E9" s="130">
        <v>10</v>
      </c>
      <c r="F9" s="130">
        <v>31</v>
      </c>
      <c r="G9" s="131" t="s">
        <v>184</v>
      </c>
      <c r="H9" s="132">
        <v>4</v>
      </c>
      <c r="I9" s="133">
        <v>0</v>
      </c>
      <c r="J9" s="13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0">
        <v>0.9375</v>
      </c>
      <c r="D10" s="132">
        <v>3</v>
      </c>
      <c r="E10" s="132">
        <v>6</v>
      </c>
      <c r="F10" s="132">
        <v>50</v>
      </c>
      <c r="G10" s="133" t="s">
        <v>184</v>
      </c>
      <c r="H10" s="132">
        <v>6</v>
      </c>
      <c r="I10" s="211"/>
      <c r="J10" s="134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4">
        <v>0.13194444444444445</v>
      </c>
      <c r="D11" s="215">
        <v>2.84</v>
      </c>
      <c r="E11" s="215">
        <v>6</v>
      </c>
      <c r="F11" s="215">
        <v>52</v>
      </c>
      <c r="G11" s="133" t="s">
        <v>185</v>
      </c>
      <c r="H11" s="132">
        <v>3.8</v>
      </c>
      <c r="I11" s="216"/>
      <c r="J11" s="134">
        <f>IF(L11, 1, 0) + IF(M11, 2, 0) + IF(N11, 4, 0) + IF(O11, 8, 0) + IF(P11, 16, 0)</f>
        <v>1</v>
      </c>
      <c r="K11" s="82" t="b">
        <v>0</v>
      </c>
      <c r="L11" s="82" t="b">
        <v>1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23.392361111111111</v>
      </c>
      <c r="D12" s="12">
        <f>AVERAGE(D9:D11)</f>
        <v>2.5966666666666667</v>
      </c>
      <c r="E12" s="12">
        <f>AVERAGE(E9:E11)</f>
        <v>7.333333333333333</v>
      </c>
      <c r="F12" s="13">
        <f>AVERAGE(F9:F11)</f>
        <v>44.333333333333336</v>
      </c>
      <c r="G12" s="14"/>
      <c r="H12" s="15">
        <f>AVERAGE(H9:H11)</f>
        <v>4.6000000000000005</v>
      </c>
      <c r="I12" s="16"/>
      <c r="J12" s="17">
        <f>AVERAGE(J9:J11)</f>
        <v>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188</v>
      </c>
      <c r="F16" s="116" t="s">
        <v>186</v>
      </c>
      <c r="G16" s="116" t="s">
        <v>187</v>
      </c>
      <c r="H16" s="116" t="s">
        <v>178</v>
      </c>
      <c r="I16" s="116"/>
      <c r="J16" s="119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0.67222222222222217</v>
      </c>
      <c r="D17" s="115">
        <v>0.67361111111111116</v>
      </c>
      <c r="E17" s="115">
        <v>0.72569444444444453</v>
      </c>
      <c r="F17" s="115">
        <v>0.84513888888888899</v>
      </c>
      <c r="G17" s="115">
        <v>0.12291666666666667</v>
      </c>
      <c r="H17" s="115">
        <v>0.1423611111111111</v>
      </c>
      <c r="I17" s="111"/>
      <c r="J17" s="111"/>
      <c r="K17" s="111"/>
      <c r="L17" s="111"/>
      <c r="M17" s="111"/>
      <c r="N17" s="111"/>
      <c r="O17" s="111"/>
      <c r="P17" s="115">
        <v>0.14791666666666667</v>
      </c>
    </row>
    <row r="18" spans="2:16" ht="14.1" customHeight="1" x14ac:dyDescent="0.25">
      <c r="B18" s="24" t="s">
        <v>43</v>
      </c>
      <c r="C18" s="116">
        <v>47062</v>
      </c>
      <c r="D18" s="116">
        <f>C18+1</f>
        <v>47063</v>
      </c>
      <c r="E18" s="116">
        <f>D19+1</f>
        <v>47068</v>
      </c>
      <c r="F18" s="116">
        <f>E19+1</f>
        <v>47145</v>
      </c>
      <c r="G18" s="116">
        <f>F19+1</f>
        <v>47269</v>
      </c>
      <c r="H18" s="116">
        <f>G19+1</f>
        <v>47282</v>
      </c>
      <c r="I18" s="116"/>
      <c r="J18" s="110"/>
      <c r="K18" s="110"/>
      <c r="L18" s="110"/>
      <c r="M18" s="110"/>
      <c r="N18" s="110"/>
      <c r="O18" s="110"/>
      <c r="P18" s="116">
        <f>MAX(C18:O19)+1</f>
        <v>47287</v>
      </c>
    </row>
    <row r="19" spans="2:16" ht="14.1" customHeight="1" thickBot="1" x14ac:dyDescent="0.3">
      <c r="B19" s="9" t="s">
        <v>44</v>
      </c>
      <c r="C19" s="84"/>
      <c r="D19" s="116">
        <v>47067</v>
      </c>
      <c r="E19" s="116">
        <v>47144</v>
      </c>
      <c r="F19" s="116">
        <v>47268</v>
      </c>
      <c r="G19" s="116">
        <f>G18+12</f>
        <v>47281</v>
      </c>
      <c r="H19" s="116">
        <f>H18+4</f>
        <v>47286</v>
      </c>
      <c r="I19" s="116"/>
      <c r="J19" s="110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0">IF(ISNUMBER(E18),E19-E18+1,"")</f>
        <v>77</v>
      </c>
      <c r="F20" s="90">
        <f t="shared" si="0"/>
        <v>124</v>
      </c>
      <c r="G20" s="113">
        <f t="shared" si="0"/>
        <v>13</v>
      </c>
      <c r="H20" s="113">
        <f t="shared" si="0"/>
        <v>5</v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3" t="s">
        <v>46</v>
      </c>
      <c r="C22" s="24" t="s">
        <v>21</v>
      </c>
      <c r="D22" s="24" t="s">
        <v>23</v>
      </c>
      <c r="E22" s="24" t="s">
        <v>47</v>
      </c>
      <c r="F22" s="154" t="s">
        <v>48</v>
      </c>
      <c r="G22" s="154"/>
      <c r="H22" s="154"/>
      <c r="I22" s="154"/>
      <c r="J22" s="24" t="s">
        <v>21</v>
      </c>
      <c r="K22" s="24" t="s">
        <v>23</v>
      </c>
      <c r="L22" s="24" t="s">
        <v>47</v>
      </c>
      <c r="M22" s="154" t="s">
        <v>48</v>
      </c>
      <c r="N22" s="154"/>
      <c r="O22" s="154"/>
      <c r="P22" s="154"/>
    </row>
    <row r="23" spans="2:16" ht="13.5" customHeight="1" x14ac:dyDescent="0.25">
      <c r="B23" s="153"/>
      <c r="C23" s="124"/>
      <c r="D23" s="124"/>
      <c r="E23" s="125" t="s">
        <v>181</v>
      </c>
      <c r="F23" s="152" t="s">
        <v>182</v>
      </c>
      <c r="G23" s="152"/>
      <c r="H23" s="152"/>
      <c r="I23" s="152"/>
      <c r="J23" s="126"/>
      <c r="K23" s="126"/>
      <c r="L23" s="127" t="s">
        <v>50</v>
      </c>
      <c r="M23" s="152" t="s">
        <v>179</v>
      </c>
      <c r="N23" s="152"/>
      <c r="O23" s="152"/>
      <c r="P23" s="152"/>
    </row>
    <row r="24" spans="2:16" ht="13.5" customHeight="1" x14ac:dyDescent="0.25">
      <c r="B24" s="153"/>
      <c r="C24" s="128"/>
      <c r="D24" s="128"/>
      <c r="E24" s="127" t="s">
        <v>177</v>
      </c>
      <c r="F24" s="152" t="s">
        <v>182</v>
      </c>
      <c r="G24" s="152"/>
      <c r="H24" s="152"/>
      <c r="I24" s="152"/>
      <c r="J24" s="126"/>
      <c r="K24" s="126"/>
      <c r="L24" s="127" t="s">
        <v>51</v>
      </c>
      <c r="M24" s="152" t="s">
        <v>179</v>
      </c>
      <c r="N24" s="152"/>
      <c r="O24" s="152"/>
      <c r="P24" s="152"/>
    </row>
    <row r="25" spans="2:16" ht="13.5" customHeight="1" x14ac:dyDescent="0.25">
      <c r="B25" s="153"/>
      <c r="C25" s="128"/>
      <c r="D25" s="128"/>
      <c r="E25" s="127" t="s">
        <v>51</v>
      </c>
      <c r="F25" s="152" t="s">
        <v>182</v>
      </c>
      <c r="G25" s="152"/>
      <c r="H25" s="152"/>
      <c r="I25" s="152"/>
      <c r="J25" s="126"/>
      <c r="K25" s="126"/>
      <c r="L25" s="127" t="s">
        <v>180</v>
      </c>
      <c r="M25" s="152" t="s">
        <v>179</v>
      </c>
      <c r="N25" s="152"/>
      <c r="O25" s="152"/>
      <c r="P25" s="152"/>
    </row>
    <row r="26" spans="2:16" ht="13.5" customHeight="1" x14ac:dyDescent="0.25">
      <c r="B26" s="153"/>
      <c r="C26" s="128"/>
      <c r="D26" s="128"/>
      <c r="E26" s="127" t="s">
        <v>50</v>
      </c>
      <c r="F26" s="152" t="s">
        <v>182</v>
      </c>
      <c r="G26" s="152"/>
      <c r="H26" s="152"/>
      <c r="I26" s="152"/>
      <c r="J26" s="126"/>
      <c r="K26" s="126"/>
      <c r="L26" s="127" t="s">
        <v>49</v>
      </c>
      <c r="M26" s="152" t="s">
        <v>179</v>
      </c>
      <c r="N26" s="152"/>
      <c r="O26" s="152"/>
      <c r="P26" s="15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0.10486111111111111</v>
      </c>
      <c r="D30" s="100"/>
      <c r="E30" s="100"/>
      <c r="F30" s="100">
        <v>0.26250000000000001</v>
      </c>
      <c r="G30" s="100"/>
      <c r="H30" s="100"/>
      <c r="I30" s="100"/>
      <c r="J30" s="100"/>
      <c r="K30" s="109"/>
      <c r="L30" s="100"/>
      <c r="M30" s="100"/>
      <c r="N30" s="100"/>
      <c r="O30" s="100"/>
      <c r="P30" s="95">
        <f>SUM(C30:J30,L30:N30)</f>
        <v>0.36736111111111114</v>
      </c>
    </row>
    <row r="31" spans="2:16" ht="14.1" customHeight="1" x14ac:dyDescent="0.25">
      <c r="B31" s="25" t="s">
        <v>171</v>
      </c>
      <c r="C31" s="212">
        <v>0.11944444444444445</v>
      </c>
      <c r="D31" s="107"/>
      <c r="E31" s="107"/>
      <c r="F31" s="213">
        <v>0.27777777777777779</v>
      </c>
      <c r="G31" s="107"/>
      <c r="H31" s="107"/>
      <c r="I31" s="107"/>
      <c r="J31" s="107"/>
      <c r="K31" s="213">
        <v>1.9444444444444445E-2</v>
      </c>
      <c r="L31" s="107"/>
      <c r="M31" s="107"/>
      <c r="N31" s="107"/>
      <c r="O31" s="108"/>
      <c r="P31" s="95">
        <f>SUM(C31:N31)</f>
        <v>0.41666666666666669</v>
      </c>
    </row>
    <row r="32" spans="2:16" ht="14.1" customHeight="1" x14ac:dyDescent="0.25">
      <c r="B32" s="25" t="s">
        <v>67</v>
      </c>
      <c r="C32" s="120"/>
      <c r="D32" s="121"/>
      <c r="E32" s="121"/>
      <c r="F32" s="121"/>
      <c r="G32" s="103"/>
      <c r="H32" s="103"/>
      <c r="I32" s="103"/>
      <c r="J32" s="103"/>
      <c r="K32" s="121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0.11944444444444445</v>
      </c>
      <c r="D34" s="85">
        <f t="shared" ref="D34:P34" si="1">D31-D32-D33</f>
        <v>0</v>
      </c>
      <c r="E34" s="85">
        <f t="shared" si="1"/>
        <v>0</v>
      </c>
      <c r="F34" s="85">
        <f t="shared" si="1"/>
        <v>0.27777777777777779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1.9444444444444445E-2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1"/>
      <c r="P34" s="102">
        <f t="shared" si="1"/>
        <v>0.41666666666666669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69" t="s">
        <v>69</v>
      </c>
      <c r="C36" s="155" t="s">
        <v>189</v>
      </c>
      <c r="D36" s="155"/>
      <c r="E36" s="155" t="s">
        <v>190</v>
      </c>
      <c r="F36" s="155"/>
      <c r="G36" s="155" t="s">
        <v>191</v>
      </c>
      <c r="H36" s="155"/>
      <c r="I36" s="155"/>
      <c r="J36" s="155"/>
      <c r="K36" s="155"/>
      <c r="L36" s="155"/>
      <c r="M36" s="155"/>
      <c r="N36" s="155"/>
      <c r="O36" s="155"/>
      <c r="P36" s="155"/>
    </row>
    <row r="37" spans="2:16" ht="18" customHeight="1" x14ac:dyDescent="0.25">
      <c r="B37" s="170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8" customHeight="1" x14ac:dyDescent="0.25">
      <c r="B38" s="170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2:16" ht="18" customHeight="1" x14ac:dyDescent="0.25">
      <c r="B39" s="170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2:16" ht="18" customHeight="1" x14ac:dyDescent="0.25">
      <c r="B40" s="170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2:16" ht="18" customHeight="1" x14ac:dyDescent="0.25">
      <c r="B41" s="171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70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85"/>
      <c r="C52" s="186"/>
      <c r="D52" s="163"/>
      <c r="E52" s="163"/>
      <c r="F52" s="163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168</v>
      </c>
      <c r="C53" s="189"/>
      <c r="D53" s="117"/>
      <c r="E53" s="117"/>
      <c r="F53" s="117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167</v>
      </c>
      <c r="C54" s="191"/>
      <c r="D54" s="191"/>
      <c r="E54" s="191"/>
      <c r="F54" s="117">
        <v>689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71</v>
      </c>
      <c r="C56" s="17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3" t="s">
        <v>72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73</v>
      </c>
      <c r="O57" s="174"/>
      <c r="P57" s="177"/>
    </row>
    <row r="58" spans="2:16" ht="17.100000000000001" customHeight="1" x14ac:dyDescent="0.25">
      <c r="B58" s="178" t="s">
        <v>74</v>
      </c>
      <c r="C58" s="179"/>
      <c r="D58" s="180"/>
      <c r="E58" s="178" t="s">
        <v>75</v>
      </c>
      <c r="F58" s="179"/>
      <c r="G58" s="180"/>
      <c r="H58" s="179" t="s">
        <v>76</v>
      </c>
      <c r="I58" s="179"/>
      <c r="J58" s="179"/>
      <c r="K58" s="181" t="s">
        <v>77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78</v>
      </c>
      <c r="C59" s="199"/>
      <c r="D59" s="32" t="b">
        <v>1</v>
      </c>
      <c r="E59" s="198" t="s">
        <v>79</v>
      </c>
      <c r="F59" s="199"/>
      <c r="G59" s="32" t="b">
        <v>1</v>
      </c>
      <c r="H59" s="200" t="s">
        <v>80</v>
      </c>
      <c r="I59" s="199"/>
      <c r="J59" s="32" t="b">
        <v>1</v>
      </c>
      <c r="K59" s="200" t="s">
        <v>81</v>
      </c>
      <c r="L59" s="199"/>
      <c r="M59" s="32" t="b">
        <v>1</v>
      </c>
      <c r="N59" s="201" t="s">
        <v>82</v>
      </c>
      <c r="O59" s="199"/>
      <c r="P59" s="32" t="b">
        <v>1</v>
      </c>
    </row>
    <row r="60" spans="2:16" ht="20.100000000000001" customHeight="1" x14ac:dyDescent="0.25">
      <c r="B60" s="198" t="s">
        <v>83</v>
      </c>
      <c r="C60" s="199"/>
      <c r="D60" s="32" t="b">
        <v>1</v>
      </c>
      <c r="E60" s="198" t="s">
        <v>84</v>
      </c>
      <c r="F60" s="199"/>
      <c r="G60" s="32" t="b">
        <v>1</v>
      </c>
      <c r="H60" s="200" t="s">
        <v>85</v>
      </c>
      <c r="I60" s="199"/>
      <c r="J60" s="32" t="b">
        <v>1</v>
      </c>
      <c r="K60" s="200" t="s">
        <v>86</v>
      </c>
      <c r="L60" s="199"/>
      <c r="M60" s="32" t="b">
        <v>1</v>
      </c>
      <c r="N60" s="201" t="s">
        <v>87</v>
      </c>
      <c r="O60" s="199"/>
      <c r="P60" s="32" t="b">
        <v>1</v>
      </c>
    </row>
    <row r="61" spans="2:16" ht="20.100000000000001" customHeight="1" x14ac:dyDescent="0.25">
      <c r="B61" s="198" t="s">
        <v>88</v>
      </c>
      <c r="C61" s="199"/>
      <c r="D61" s="32" t="b">
        <v>1</v>
      </c>
      <c r="E61" s="198" t="s">
        <v>89</v>
      </c>
      <c r="F61" s="199"/>
      <c r="G61" s="32" t="b">
        <v>1</v>
      </c>
      <c r="H61" s="200" t="s">
        <v>90</v>
      </c>
      <c r="I61" s="199"/>
      <c r="J61" s="32" t="b">
        <v>1</v>
      </c>
      <c r="K61" s="200" t="s">
        <v>91</v>
      </c>
      <c r="L61" s="199"/>
      <c r="M61" s="32" t="b">
        <v>1</v>
      </c>
      <c r="N61" s="201" t="s">
        <v>92</v>
      </c>
      <c r="O61" s="199"/>
      <c r="P61" s="32" t="b">
        <v>1</v>
      </c>
    </row>
    <row r="62" spans="2:16" ht="20.100000000000001" customHeight="1" x14ac:dyDescent="0.25">
      <c r="B62" s="200" t="s">
        <v>90</v>
      </c>
      <c r="C62" s="199"/>
      <c r="D62" s="32" t="b">
        <v>1</v>
      </c>
      <c r="E62" s="198" t="s">
        <v>93</v>
      </c>
      <c r="F62" s="199"/>
      <c r="G62" s="32" t="b">
        <v>1</v>
      </c>
      <c r="H62" s="200" t="s">
        <v>94</v>
      </c>
      <c r="I62" s="199"/>
      <c r="J62" s="32" t="b">
        <v>0</v>
      </c>
      <c r="K62" s="200" t="s">
        <v>95</v>
      </c>
      <c r="L62" s="199"/>
      <c r="M62" s="32" t="b">
        <v>1</v>
      </c>
      <c r="N62" s="201" t="s">
        <v>85</v>
      </c>
      <c r="O62" s="199"/>
      <c r="P62" s="32" t="b">
        <v>1</v>
      </c>
    </row>
    <row r="63" spans="2:16" ht="20.100000000000001" customHeight="1" x14ac:dyDescent="0.25">
      <c r="B63" s="200" t="s">
        <v>96</v>
      </c>
      <c r="C63" s="199"/>
      <c r="D63" s="32" t="b">
        <v>1</v>
      </c>
      <c r="E63" s="198" t="s">
        <v>97</v>
      </c>
      <c r="F63" s="199"/>
      <c r="G63" s="32" t="b">
        <v>1</v>
      </c>
      <c r="H63" s="37"/>
      <c r="I63" s="38"/>
      <c r="J63" s="39"/>
      <c r="K63" s="200" t="s">
        <v>98</v>
      </c>
      <c r="L63" s="199"/>
      <c r="M63" s="32" t="b">
        <v>1</v>
      </c>
      <c r="N63" s="201" t="s">
        <v>166</v>
      </c>
      <c r="O63" s="199"/>
      <c r="P63" s="32" t="b">
        <v>1</v>
      </c>
    </row>
    <row r="64" spans="2:16" ht="20.100000000000001" customHeight="1" x14ac:dyDescent="0.25">
      <c r="B64" s="200" t="s">
        <v>99</v>
      </c>
      <c r="C64" s="199"/>
      <c r="D64" s="32" t="b">
        <v>0</v>
      </c>
      <c r="E64" s="198" t="s">
        <v>100</v>
      </c>
      <c r="F64" s="199"/>
      <c r="G64" s="32" t="b">
        <v>1</v>
      </c>
      <c r="H64" s="40"/>
      <c r="I64" s="41"/>
      <c r="J64" s="42"/>
      <c r="K64" s="208" t="s">
        <v>101</v>
      </c>
      <c r="L64" s="20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8" t="s">
        <v>164</v>
      </c>
      <c r="F65" s="19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2" t="s">
        <v>107</v>
      </c>
      <c r="C69" s="202"/>
      <c r="D69" s="50"/>
      <c r="E69" s="50"/>
      <c r="F69" s="204" t="s">
        <v>108</v>
      </c>
      <c r="G69" s="206" t="s">
        <v>109</v>
      </c>
      <c r="H69" s="50"/>
      <c r="I69" s="202" t="s">
        <v>110</v>
      </c>
      <c r="J69" s="202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3"/>
      <c r="C70" s="203"/>
      <c r="D70" s="54"/>
      <c r="E70" s="55"/>
      <c r="F70" s="205"/>
      <c r="G70" s="207"/>
      <c r="H70" s="56"/>
      <c r="I70" s="203"/>
      <c r="J70" s="203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-153.082</f>
        <v>-153.08199999999999</v>
      </c>
      <c r="D72" s="217">
        <v>-156.13800000000001</v>
      </c>
      <c r="E72" s="77" t="s">
        <v>120</v>
      </c>
      <c r="F72" s="91">
        <v>18</v>
      </c>
      <c r="G72" s="217">
        <v>16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-138.422</v>
      </c>
      <c r="D73" s="217">
        <v>-142.328</v>
      </c>
      <c r="E73" s="78" t="s">
        <v>124</v>
      </c>
      <c r="F73" s="92">
        <v>24</v>
      </c>
      <c r="G73" s="218">
        <v>32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-210.905</v>
      </c>
      <c r="D74" s="217">
        <v>-212.30799999999999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-112.306</v>
      </c>
      <c r="D75" s="217">
        <v>-116.377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23.111000000000001</v>
      </c>
      <c r="D76" s="217">
        <v>30.702999999999999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27.398</v>
      </c>
      <c r="D77" s="217">
        <v>24.66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19.337</v>
      </c>
      <c r="D78" s="217">
        <v>17.036000000000001</v>
      </c>
      <c r="E78" s="78" t="s">
        <v>149</v>
      </c>
      <c r="F78" s="93"/>
      <c r="G78" s="219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20.152999999999999</v>
      </c>
      <c r="D79" s="217">
        <v>17.847000000000001</v>
      </c>
      <c r="E79" s="77" t="s">
        <v>154</v>
      </c>
      <c r="F79" s="91">
        <v>16</v>
      </c>
      <c r="G79" s="217">
        <v>8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2.5000000000000001E-5</v>
      </c>
      <c r="D80" s="220">
        <v>2.44E-5</v>
      </c>
      <c r="E80" s="78" t="s">
        <v>159</v>
      </c>
      <c r="F80" s="92">
        <v>25</v>
      </c>
      <c r="G80" s="218">
        <v>57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192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41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3"/>
    </row>
    <row r="87" spans="2:16" ht="15" customHeight="1" x14ac:dyDescent="0.25">
      <c r="B87" s="135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7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2024-10-03T03:35:52Z</dcterms:modified>
</cp:coreProperties>
</file>