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9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D25" i="1"/>
  <c r="C25" i="1"/>
  <c r="D23" i="1"/>
  <c r="H18" i="1" l="1"/>
  <c r="H19" i="1" s="1"/>
  <c r="I18" i="1" s="1"/>
  <c r="F18" i="1" l="1"/>
  <c r="G18" i="1"/>
  <c r="D18" i="1" l="1"/>
  <c r="E18" i="1" l="1"/>
  <c r="P33" i="1"/>
  <c r="P32" i="1"/>
  <c r="P31" i="1"/>
  <c r="P18" i="1" l="1"/>
  <c r="D34" i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<sst xmlns="http://schemas.openxmlformats.org/spreadsheetml/2006/main" count="211" uniqueCount="197">
  <si>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</si>
  <si>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</si>
  <si>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</si>
  <si>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</si>
  <si>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</si>
  <si>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</si>
  <si>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</si>
  <si>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</si>
  <si>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</si>
  <si>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</si>
  <si>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</si>
  <si>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</si>
  <si>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</si>
  <si>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</si>
  <si>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</si>
  <si>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</si>
  <si>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</si>
  <si>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</si>
  <si>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</si>
  <si>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</si>
  <si>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</si>
  <si>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</si>
  <si>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</si>
  <si>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</si>
  <si>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</si>
  <si>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</si>
  <si>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</si>
  <si>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</si>
  <si>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</si>
  <si>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</si>
  <si>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</si>
  <si>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</si>
  <si>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</si>
  <si>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</si>
  <si>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</si>
  <si>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</si>
  <si>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</si>
  <si>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</si>
  <si>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</si>
  <si>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</si>
  <si>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</si>
  <si>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</si>
  <si>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</si>
  <si>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</si>
  <si>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</si>
  <si>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</si>
  <si>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</si>
  <si>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</si>
  <si>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</si>
  <si>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</si>
  <si>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</si>
  <si>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</si>
  <si>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</si>
  <si>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</si>
  <si>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</si>
  <si>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</si>
  <si>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</si>
  <si>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</si>
  <si>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</si>
  <si>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</si>
  <si>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</si>
  <si>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</si>
  <si>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</si>
  <si>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</si>
  <si>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</si>
  <si>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</si>
  <si>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</si>
  <si>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</si>
  <si>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</si>
  <si>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</si>
  <si>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</si>
  <si>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</si>
  <si>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</si>
  <si>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</si>
  <si>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</si>
  <si>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</si>
  <si>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</si>
  <si>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</si>
  <si>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</si>
  <si>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</si>
  <si>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</si>
  <si>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</si>
  <si>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</si>
  <si>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</si>
  <si>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</si>
  <si>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</si>
  <si>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</si>
  <si>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</si>
  <si>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</si>
  <si>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</si>
  <si>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</si>
  <si>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</si>
  <si>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</si>
  <si>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</si>
  <si>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</si>
  <si>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</si>
  <si>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</si>
  <si>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</si>
  <si>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</si>
  <si>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</si>
  <si>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</si>
  <si>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</si>
  <si>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</si>
  <si>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</si>
  <si>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</si>
  <si>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</si>
  <si>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</si>
  <si>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</si>
  <si>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</si>
  <si>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</si>
  <si>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</si>
  <si>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</si>
  <si>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</si>
  <si>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</si>
  <si>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</si>
  <si>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</si>
  <si>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</si>
  <si>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</si>
  <si>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</si>
  <si>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</si>
  <si>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</si>
  <si>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</si>
  <si>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</si>
  <si>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</si>
  <si>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</si>
  <si>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</si>
  <si>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</si>
  <si>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</si>
  <si>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</si>
  <si>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</si>
  <si>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</si>
  <si>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</si>
  <si>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</si>
  <si>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</si>
  <si>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</si>
  <si>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</si>
  <si>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</si>
  <si>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</si>
  <si>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</si>
  <si>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</si>
  <si>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</si>
  <si>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</si>
  <si>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</si>
  <si>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</si>
  <si>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</si>
  <si>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</si>
  <si>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</si>
  <si>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</si>
  <si>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</si>
  <si>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</si>
  <si>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</si>
  <si>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</si>
  <si>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</si>
  <si>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</si>
  <si>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</si>
  <si>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</si>
  <si>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</si>
  <si>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</si>
  <si>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</si>
  <si>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</si>
  <si>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</si>
  <si>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</si>
  <si>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</si>
  <si>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</si>
  <si>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</si>
  <si>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</si>
  <si>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</si>
  <si>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</si>
  <si>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</si>
  <si>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</si>
  <si>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</si>
  <si>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</si>
  <si>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</si>
  <si>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</si>
  <si>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</si>
  <si>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</si>
  <si>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</si>
  <si>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</si>
  <si>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</si>
  <si>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</si>
  <si>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</si>
  <si>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</si>
  <si>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현대섭</t>
    <phoneticPr fontId="3" type="noConversion"/>
  </si>
  <si>
    <t>1) 방풍막 연결</t>
    <phoneticPr fontId="3" type="noConversion"/>
  </si>
  <si>
    <t>/  /  /  /</t>
    <phoneticPr fontId="3" type="noConversion"/>
  </si>
  <si>
    <t>BLG</t>
    <phoneticPr fontId="3" type="noConversion"/>
  </si>
  <si>
    <t>KAMP</t>
    <phoneticPr fontId="3" type="noConversion"/>
  </si>
  <si>
    <t>N</t>
    <phoneticPr fontId="3" type="noConversion"/>
  </si>
  <si>
    <t>N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</si>
  <si>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</si>
  <si>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</si>
  <si>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DIR-KSP</t>
    <phoneticPr fontId="3" type="noConversion"/>
  </si>
  <si>
    <t xml:space="preserve"> 20s/28k 35s/27k 50s/22k</t>
    <phoneticPr fontId="3" type="noConversion"/>
  </si>
  <si>
    <t xml:space="preserve"> 20s/7k 35s/14k 50s/10k</t>
    <phoneticPr fontId="3" type="noConversion"/>
  </si>
  <si>
    <t>E</t>
    <phoneticPr fontId="3" type="noConversion"/>
  </si>
  <si>
    <t>TMT</t>
    <phoneticPr fontId="3" type="noConversion"/>
  </si>
  <si>
    <t>ALL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</si>
</sst>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6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7.5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9" fillId="0" borderId="0">
      <alignment vertical="center"/>
    </xf>
  </cellStyleXfs>
  <cellXfs count="22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1" fillId="0" borderId="0" xfId="0" applyFont="1" applyAlignment="1" applyProtection="1">
      <alignment horizontal="center" vertical="center"/>
    </xf>
    <xf numFmtId="177" fontId="47" fillId="12" borderId="4" xfId="0" applyNumberFormat="1" applyFont="1" applyFill="1" applyBorder="1" applyAlignment="1" applyProtection="1">
      <alignment horizontal="center" vertical="center"/>
    </xf>
    <xf numFmtId="0" fontId="50" fillId="0" borderId="0" xfId="0" applyNumberFormat="1" applyFont="1" applyAlignment="1" applyProtection="1">
      <alignment vertical="center"/>
    </xf>
    <xf numFmtId="0" fontId="50" fillId="0" borderId="0" xfId="0" applyFont="1" applyAlignment="1" applyProtection="1"/>
    <xf numFmtId="0" fontId="51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3" fillId="5" borderId="7" xfId="0" applyFont="1" applyFill="1" applyBorder="1" applyAlignment="1" applyProtection="1">
      <alignment horizontal="center" vertical="center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 vertical="center"/>
    </xf>
    <xf numFmtId="0" fontId="43" fillId="5" borderId="6" xfId="0" applyFont="1" applyFill="1" applyBorder="1" applyAlignment="1" applyProtection="1">
      <alignment horizontal="center" vertical="center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47" fillId="0" borderId="53" xfId="0" applyNumberFormat="1" applyFont="1" applyFill="1" applyBorder="1" applyAlignment="1" applyProtection="1">
      <alignment horizontal="center" vertical="center"/>
    </xf>
    <xf numFmtId="177" fontId="47" fillId="13" borderId="4" xfId="0" applyNumberFormat="1" applyFont="1" applyFill="1" applyBorder="1" applyAlignment="1" applyProtection="1">
      <alignment horizontal="center" vertical="center"/>
    </xf>
    <xf numFmtId="177" fontId="46" fillId="7" borderId="1" xfId="0" applyNumberFormat="1" applyFont="1" applyFill="1" applyBorder="1" applyAlignment="1" applyProtection="1">
      <alignment horizontal="center" vertical="center"/>
      <protection locked="0"/>
    </xf>
    <xf numFmtId="177" fontId="46" fillId="7" borderId="16" xfId="0" applyNumberFormat="1" applyFont="1" applyFill="1" applyBorder="1" applyAlignment="1" applyProtection="1">
      <alignment horizontal="center" vertical="center"/>
      <protection locked="0"/>
    </xf>
    <xf numFmtId="177" fontId="46" fillId="8" borderId="19" xfId="0" applyNumberFormat="1" applyFont="1" applyFill="1" applyBorder="1" applyAlignment="1" applyProtection="1">
      <alignment horizontal="center" vertical="center"/>
      <protection locked="0"/>
    </xf>
    <xf numFmtId="177" fontId="46" fillId="8" borderId="20" xfId="0" applyNumberFormat="1" applyFont="1" applyFill="1" applyBorder="1" applyAlignment="1" applyProtection="1">
      <alignment horizontal="center" vertical="center"/>
      <protection locked="0"/>
    </xf>
    <xf numFmtId="177" fontId="46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20" fontId="54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84" fontId="47" fillId="2" borderId="1" xfId="1" applyNumberFormat="1" applyFont="1" applyFill="1" applyBorder="1" applyAlignment="1" applyProtection="1">
      <alignment horizontal="center" vertical="center"/>
      <protection locked="0"/>
    </xf>
    <xf numFmtId="0" fontId="47" fillId="2" borderId="1" xfId="0" applyFont="1" applyFill="1" applyBorder="1" applyAlignment="1" applyProtection="1">
      <alignment horizontal="center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8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0" borderId="2" xfId="0" applyFont="1" applyBorder="1" applyProtection="1">
      <alignment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43" fillId="2" borderId="2" xfId="0" applyNumberFormat="1" applyFont="1" applyFill="1" applyBorder="1" applyAlignment="1" applyProtection="1">
      <alignment horizontal="center" vertical="center"/>
      <protection locked="0"/>
    </xf>
    <xf numFmtId="178" fontId="43" fillId="2" borderId="2" xfId="0" applyNumberFormat="1" applyFont="1" applyFill="1" applyBorder="1" applyAlignment="1" applyProtection="1">
      <alignment horizontal="center" vertical="center"/>
      <protection locked="0"/>
    </xf>
    <xf numFmtId="0" fontId="43" fillId="0" borderId="5" xfId="0" applyFont="1" applyBorder="1" applyProtection="1">
      <alignment vertical="center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4" fillId="0" borderId="24" xfId="0" applyFont="1" applyBorder="1" applyAlignment="1" applyProtection="1">
      <alignment horizontal="left" vertical="center"/>
      <protection locked="0"/>
    </xf>
    <xf numFmtId="0" fontId="34" fillId="0" borderId="9" xfId="0" applyFont="1" applyBorder="1" applyAlignment="1" applyProtection="1">
      <alignment horizontal="left" vertical="center"/>
      <protection locked="0"/>
    </xf>
    <xf numFmtId="0" fontId="34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41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8" fillId="0" borderId="51" xfId="0" applyFont="1" applyBorder="1" applyAlignment="1" applyProtection="1">
      <alignment horizontal="center" vertical="center"/>
    </xf>
    <xf numFmtId="0" fontId="48" fillId="0" borderId="9" xfId="0" applyFont="1" applyBorder="1" applyAlignment="1" applyProtection="1">
      <alignment horizontal="center" vertical="center"/>
    </xf>
    <xf numFmtId="0" fontId="48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G6" sqref="G6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56">
        <v>45559</v>
      </c>
      <c r="D3" s="157"/>
      <c r="E3" s="1"/>
      <c r="F3" s="1"/>
      <c r="G3" s="1"/>
      <c r="H3" s="1"/>
      <c r="I3" s="1"/>
      <c r="J3" s="1"/>
      <c r="K3" s="35" t="s">
        <v>2</v>
      </c>
      <c r="L3" s="158">
        <f>(P31-(P32+P33))/P31*100</f>
        <v>100</v>
      </c>
      <c r="M3" s="158"/>
      <c r="N3" s="35" t="s">
        <v>3</v>
      </c>
      <c r="O3" s="158">
        <f>(P31-P33)/P31*100</f>
        <v>100</v>
      </c>
      <c r="P3" s="158"/>
    </row>
    <row r="4" spans="2:16" ht="14.25" customHeight="1" x14ac:dyDescent="0.25">
      <c r="B4" s="23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55" t="s">
        <v>6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4" t="s">
        <v>21</v>
      </c>
      <c r="C9" s="129">
        <v>0.73958333333333337</v>
      </c>
      <c r="D9" s="130">
        <v>1.9</v>
      </c>
      <c r="E9" s="130">
        <v>11.7</v>
      </c>
      <c r="F9" s="130">
        <v>31</v>
      </c>
      <c r="G9" s="131" t="s">
        <v>194</v>
      </c>
      <c r="H9" s="132">
        <v>1.3</v>
      </c>
      <c r="I9" s="133">
        <v>48</v>
      </c>
      <c r="J9" s="134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9" customFormat="1" ht="14.25" customHeight="1" x14ac:dyDescent="0.25">
      <c r="B10" s="80" t="s">
        <v>22</v>
      </c>
      <c r="C10" s="136">
        <v>0.9375</v>
      </c>
      <c r="D10" s="132">
        <v>1.4</v>
      </c>
      <c r="E10" s="132">
        <v>7.7</v>
      </c>
      <c r="F10" s="132">
        <v>27</v>
      </c>
      <c r="G10" s="133" t="s">
        <v>188</v>
      </c>
      <c r="H10" s="132">
        <v>3.4</v>
      </c>
      <c r="I10" s="137"/>
      <c r="J10" s="134">
        <f>IF(L10, 1, 0) + IF(M10, 2, 0) + IF(N10, 4, 0) + IF(O10, 8, 0) + IF(P10, 16, 0)</f>
        <v>1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79" customFormat="1" ht="14.25" customHeight="1" thickBot="1" x14ac:dyDescent="0.3">
      <c r="B11" s="81" t="s">
        <v>23</v>
      </c>
      <c r="C11" s="142">
        <v>0.125</v>
      </c>
      <c r="D11" s="143">
        <v>1.3</v>
      </c>
      <c r="E11" s="143">
        <v>9.6</v>
      </c>
      <c r="F11" s="143">
        <v>15</v>
      </c>
      <c r="G11" s="133" t="s">
        <v>187</v>
      </c>
      <c r="H11" s="132">
        <v>2.7</v>
      </c>
      <c r="I11" s="144"/>
      <c r="J11" s="134">
        <f>IF(L11, 1, 0) + IF(M11, 2, 0) + IF(N11, 4, 0) + IF(O11, 8, 0) + IF(P11, 16, 0)</f>
        <v>1</v>
      </c>
      <c r="K11" s="82" t="b">
        <v>0</v>
      </c>
      <c r="L11" s="82" t="b">
        <v>1</v>
      </c>
      <c r="M11" s="82" t="b">
        <v>0</v>
      </c>
      <c r="N11" s="82" t="b">
        <v>0</v>
      </c>
      <c r="O11" s="82" t="b">
        <v>0</v>
      </c>
      <c r="P11" s="82" t="b">
        <v>0</v>
      </c>
    </row>
    <row r="12" spans="2:16" ht="14.25" customHeight="1" thickBot="1" x14ac:dyDescent="0.3">
      <c r="B12" s="10" t="s">
        <v>24</v>
      </c>
      <c r="C12" s="11">
        <f>(24-C9)+C11</f>
        <v>23.385416666666668</v>
      </c>
      <c r="D12" s="12">
        <f>AVERAGE(D9:D11)</f>
        <v>1.5333333333333332</v>
      </c>
      <c r="E12" s="12">
        <f>AVERAGE(E9:E11)</f>
        <v>9.6666666666666661</v>
      </c>
      <c r="F12" s="13">
        <f>AVERAGE(F9:F11)</f>
        <v>24.333333333333332</v>
      </c>
      <c r="G12" s="14"/>
      <c r="H12" s="15">
        <f>AVERAGE(H9:H11)</f>
        <v>2.4666666666666668</v>
      </c>
      <c r="I12" s="16"/>
      <c r="J12" s="17">
        <f>AVERAGE(J9:J11)</f>
        <v>1</v>
      </c>
      <c r="K12" s="83"/>
      <c r="L12" s="83"/>
      <c r="M12" s="83"/>
      <c r="N12" s="83"/>
      <c r="O12" s="83"/>
      <c r="P12" s="83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55" t="s">
        <v>25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14" t="s">
        <v>176</v>
      </c>
      <c r="D16" s="116" t="s">
        <v>178</v>
      </c>
      <c r="E16" s="116" t="s">
        <v>185</v>
      </c>
      <c r="F16" s="116" t="s">
        <v>186</v>
      </c>
      <c r="G16" s="116" t="s">
        <v>191</v>
      </c>
      <c r="H16" s="116" t="s">
        <v>195</v>
      </c>
      <c r="I16" s="116" t="s">
        <v>196</v>
      </c>
      <c r="J16" s="119"/>
      <c r="K16" s="111"/>
      <c r="L16" s="110"/>
      <c r="M16" s="110"/>
      <c r="N16" s="110"/>
      <c r="O16" s="110"/>
      <c r="P16" s="116" t="s">
        <v>41</v>
      </c>
    </row>
    <row r="17" spans="2:16" ht="14.1" customHeight="1" x14ac:dyDescent="0.25">
      <c r="B17" s="24" t="s">
        <v>42</v>
      </c>
      <c r="C17" s="115">
        <v>0.6972222222222223</v>
      </c>
      <c r="D17" s="115">
        <v>0.69861111111111107</v>
      </c>
      <c r="E17" s="115">
        <v>0.72916666666666663</v>
      </c>
      <c r="F17" s="115">
        <v>0.87638888888888899</v>
      </c>
      <c r="G17" s="115">
        <v>0.94166666666666676</v>
      </c>
      <c r="H17" s="115">
        <v>0.12916666666666668</v>
      </c>
      <c r="I17" s="115">
        <v>0.14930555555555555</v>
      </c>
      <c r="J17" s="111"/>
      <c r="K17" s="111"/>
      <c r="L17" s="111"/>
      <c r="M17" s="111"/>
      <c r="N17" s="111"/>
      <c r="O17" s="111"/>
      <c r="P17" s="115">
        <v>0.15347222222222223</v>
      </c>
    </row>
    <row r="18" spans="2:16" ht="14.1" customHeight="1" x14ac:dyDescent="0.25">
      <c r="B18" s="24" t="s">
        <v>43</v>
      </c>
      <c r="C18" s="116">
        <v>45980</v>
      </c>
      <c r="D18" s="116">
        <f>C18+1</f>
        <v>45981</v>
      </c>
      <c r="E18" s="116">
        <f t="shared" ref="E18" si="0">D19+1</f>
        <v>45992</v>
      </c>
      <c r="F18" s="116">
        <f>E19+1</f>
        <v>46088</v>
      </c>
      <c r="G18" s="116">
        <f>F19+1</f>
        <v>46132</v>
      </c>
      <c r="H18" s="116">
        <f>G19+1</f>
        <v>46254</v>
      </c>
      <c r="I18" s="116">
        <f>H19+1</f>
        <v>46266</v>
      </c>
      <c r="J18" s="110"/>
      <c r="K18" s="110"/>
      <c r="L18" s="110"/>
      <c r="M18" s="110"/>
      <c r="N18" s="110"/>
      <c r="O18" s="110"/>
      <c r="P18" s="116">
        <f>MAX(C18:O19)+1</f>
        <v>46271</v>
      </c>
    </row>
    <row r="19" spans="2:16" ht="14.1" customHeight="1" thickBot="1" x14ac:dyDescent="0.3">
      <c r="B19" s="9" t="s">
        <v>44</v>
      </c>
      <c r="C19" s="84"/>
      <c r="D19" s="116">
        <v>45991</v>
      </c>
      <c r="E19" s="116">
        <v>46087</v>
      </c>
      <c r="F19" s="116">
        <v>46131</v>
      </c>
      <c r="G19" s="116">
        <v>46253</v>
      </c>
      <c r="H19" s="116">
        <f>H18+11</f>
        <v>46265</v>
      </c>
      <c r="I19" s="116">
        <f>I18+4</f>
        <v>46270</v>
      </c>
      <c r="J19" s="110"/>
      <c r="K19" s="112"/>
      <c r="L19" s="112"/>
      <c r="M19" s="112"/>
      <c r="N19" s="110"/>
      <c r="O19" s="110"/>
      <c r="P19" s="84"/>
    </row>
    <row r="20" spans="2:16" ht="14.1" customHeight="1" thickBot="1" x14ac:dyDescent="0.3">
      <c r="B20" s="21" t="s">
        <v>45</v>
      </c>
      <c r="C20" s="98"/>
      <c r="D20" s="99">
        <f>IF(ISNUMBER(D18),D19-D18+1,"")</f>
        <v>11</v>
      </c>
      <c r="E20" s="90">
        <f t="shared" ref="E20:O20" si="1">IF(ISNUMBER(E18),E19-E18+1,"")</f>
        <v>96</v>
      </c>
      <c r="F20" s="90">
        <f t="shared" si="1"/>
        <v>44</v>
      </c>
      <c r="G20" s="113">
        <f t="shared" si="1"/>
        <v>122</v>
      </c>
      <c r="H20" s="113">
        <f t="shared" si="1"/>
        <v>12</v>
      </c>
      <c r="I20" s="90">
        <f t="shared" si="1"/>
        <v>5</v>
      </c>
      <c r="J20" s="90" t="str">
        <f t="shared" si="1"/>
        <v/>
      </c>
      <c r="K20" s="22" t="str">
        <f t="shared" si="1"/>
        <v/>
      </c>
      <c r="L20" s="22" t="str">
        <f t="shared" si="1"/>
        <v/>
      </c>
      <c r="M20" s="22" t="str">
        <f t="shared" si="1"/>
        <v/>
      </c>
      <c r="N20" s="22" t="str">
        <f t="shared" si="1"/>
        <v/>
      </c>
      <c r="O20" s="22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64" t="s">
        <v>46</v>
      </c>
      <c r="C22" s="24" t="s">
        <v>21</v>
      </c>
      <c r="D22" s="24" t="s">
        <v>23</v>
      </c>
      <c r="E22" s="24" t="s">
        <v>47</v>
      </c>
      <c r="F22" s="165" t="s">
        <v>48</v>
      </c>
      <c r="G22" s="165"/>
      <c r="H22" s="165"/>
      <c r="I22" s="165"/>
      <c r="J22" s="24" t="s">
        <v>21</v>
      </c>
      <c r="K22" s="24" t="s">
        <v>23</v>
      </c>
      <c r="L22" s="24" t="s">
        <v>47</v>
      </c>
      <c r="M22" s="165" t="s">
        <v>48</v>
      </c>
      <c r="N22" s="165"/>
      <c r="O22" s="165"/>
      <c r="P22" s="165"/>
    </row>
    <row r="23" spans="2:16" ht="13.5" customHeight="1" x14ac:dyDescent="0.25">
      <c r="B23" s="164"/>
      <c r="C23" s="124">
        <v>45986</v>
      </c>
      <c r="D23" s="124">
        <f>C23+2</f>
        <v>45988</v>
      </c>
      <c r="E23" s="125" t="s">
        <v>181</v>
      </c>
      <c r="F23" s="163" t="s">
        <v>192</v>
      </c>
      <c r="G23" s="163"/>
      <c r="H23" s="163"/>
      <c r="I23" s="163"/>
      <c r="J23" s="126"/>
      <c r="K23" s="126"/>
      <c r="L23" s="127" t="s">
        <v>50</v>
      </c>
      <c r="M23" s="163" t="s">
        <v>189</v>
      </c>
      <c r="N23" s="163"/>
      <c r="O23" s="163"/>
      <c r="P23" s="163"/>
    </row>
    <row r="24" spans="2:16" ht="13.5" customHeight="1" x14ac:dyDescent="0.25">
      <c r="B24" s="164"/>
      <c r="C24" s="128"/>
      <c r="D24" s="128"/>
      <c r="E24" s="127" t="s">
        <v>177</v>
      </c>
      <c r="F24" s="163" t="s">
        <v>179</v>
      </c>
      <c r="G24" s="163"/>
      <c r="H24" s="163"/>
      <c r="I24" s="163"/>
      <c r="J24" s="126"/>
      <c r="K24" s="126"/>
      <c r="L24" s="127" t="s">
        <v>51</v>
      </c>
      <c r="M24" s="163" t="s">
        <v>179</v>
      </c>
      <c r="N24" s="163"/>
      <c r="O24" s="163"/>
      <c r="P24" s="163"/>
    </row>
    <row r="25" spans="2:16" ht="13.5" customHeight="1" x14ac:dyDescent="0.25">
      <c r="B25" s="164"/>
      <c r="C25" s="128">
        <f>D23+1</f>
        <v>45989</v>
      </c>
      <c r="D25" s="128">
        <f>C25+2</f>
        <v>45991</v>
      </c>
      <c r="E25" s="127" t="s">
        <v>51</v>
      </c>
      <c r="F25" s="163" t="s">
        <v>193</v>
      </c>
      <c r="G25" s="163"/>
      <c r="H25" s="163"/>
      <c r="I25" s="163"/>
      <c r="J25" s="126"/>
      <c r="K25" s="126"/>
      <c r="L25" s="127" t="s">
        <v>180</v>
      </c>
      <c r="M25" s="163" t="s">
        <v>190</v>
      </c>
      <c r="N25" s="163"/>
      <c r="O25" s="163"/>
      <c r="P25" s="163"/>
    </row>
    <row r="26" spans="2:16" ht="13.5" customHeight="1" x14ac:dyDescent="0.25">
      <c r="B26" s="164"/>
      <c r="C26" s="128"/>
      <c r="D26" s="128"/>
      <c r="E26" s="127" t="s">
        <v>50</v>
      </c>
      <c r="F26" s="163" t="s">
        <v>184</v>
      </c>
      <c r="G26" s="163"/>
      <c r="H26" s="163"/>
      <c r="I26" s="163"/>
      <c r="J26" s="126"/>
      <c r="K26" s="126"/>
      <c r="L26" s="127" t="s">
        <v>49</v>
      </c>
      <c r="M26" s="163" t="s">
        <v>179</v>
      </c>
      <c r="N26" s="163"/>
      <c r="O26" s="163"/>
      <c r="P26" s="163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55" t="s">
        <v>52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97">
        <v>0.13263888888888889</v>
      </c>
      <c r="D30" s="100"/>
      <c r="E30" s="100">
        <v>6.25E-2</v>
      </c>
      <c r="F30" s="100"/>
      <c r="G30" s="100"/>
      <c r="H30" s="100"/>
      <c r="I30" s="100"/>
      <c r="J30" s="100"/>
      <c r="K30" s="109"/>
      <c r="L30" s="100"/>
      <c r="M30" s="100"/>
      <c r="N30" s="100">
        <v>0.18611111111111112</v>
      </c>
      <c r="O30" s="100"/>
      <c r="P30" s="95">
        <f>SUM(C30:J30,L30:N30)</f>
        <v>0.38124999999999998</v>
      </c>
    </row>
    <row r="31" spans="2:16" ht="14.1" customHeight="1" x14ac:dyDescent="0.25">
      <c r="B31" s="25" t="s">
        <v>171</v>
      </c>
      <c r="C31" s="135">
        <v>0.14722222222222223</v>
      </c>
      <c r="D31" s="138">
        <v>0.1875</v>
      </c>
      <c r="E31" s="138">
        <v>6.5277777777777782E-2</v>
      </c>
      <c r="F31" s="107"/>
      <c r="G31" s="107"/>
      <c r="H31" s="107"/>
      <c r="I31" s="107"/>
      <c r="J31" s="107"/>
      <c r="K31" s="138">
        <v>2.013888888888889E-2</v>
      </c>
      <c r="L31" s="107"/>
      <c r="M31" s="107"/>
      <c r="N31" s="107"/>
      <c r="O31" s="108"/>
      <c r="P31" s="95">
        <f>SUM(C31:N31)</f>
        <v>0.4201388888888889</v>
      </c>
    </row>
    <row r="32" spans="2:16" ht="14.1" customHeight="1" x14ac:dyDescent="0.25">
      <c r="B32" s="25" t="s">
        <v>67</v>
      </c>
      <c r="C32" s="120"/>
      <c r="D32" s="121"/>
      <c r="E32" s="121"/>
      <c r="F32" s="103"/>
      <c r="G32" s="103"/>
      <c r="H32" s="103"/>
      <c r="I32" s="103"/>
      <c r="J32" s="103"/>
      <c r="K32" s="121"/>
      <c r="L32" s="103"/>
      <c r="M32" s="103"/>
      <c r="N32" s="103"/>
      <c r="O32" s="104"/>
      <c r="P32" s="95">
        <f>SUM(C32:N32)</f>
        <v>0</v>
      </c>
    </row>
    <row r="33" spans="2:16" ht="14.1" customHeight="1" thickBot="1" x14ac:dyDescent="0.3">
      <c r="B33" s="25" t="s">
        <v>68</v>
      </c>
      <c r="C33" s="122"/>
      <c r="D33" s="123"/>
      <c r="E33" s="123"/>
      <c r="F33" s="123"/>
      <c r="G33" s="123"/>
      <c r="H33" s="123"/>
      <c r="I33" s="123"/>
      <c r="J33" s="123"/>
      <c r="K33" s="123"/>
      <c r="L33" s="123"/>
      <c r="M33" s="105"/>
      <c r="N33" s="105"/>
      <c r="O33" s="106"/>
      <c r="P33" s="118">
        <f>SUM(C33:N33)</f>
        <v>0</v>
      </c>
    </row>
    <row r="34" spans="2:16" ht="14.1" customHeight="1" x14ac:dyDescent="0.25">
      <c r="B34" s="72" t="s">
        <v>169</v>
      </c>
      <c r="C34" s="85">
        <f>C31-C32-C33</f>
        <v>0.14722222222222223</v>
      </c>
      <c r="D34" s="85">
        <f t="shared" ref="D34:P34" si="2">D31-D32-D33</f>
        <v>0.1875</v>
      </c>
      <c r="E34" s="85">
        <f t="shared" si="2"/>
        <v>6.5277777777777782E-2</v>
      </c>
      <c r="F34" s="85">
        <f t="shared" si="2"/>
        <v>0</v>
      </c>
      <c r="G34" s="85">
        <f t="shared" si="2"/>
        <v>0</v>
      </c>
      <c r="H34" s="85">
        <f t="shared" si="2"/>
        <v>0</v>
      </c>
      <c r="I34" s="85">
        <f t="shared" si="2"/>
        <v>0</v>
      </c>
      <c r="J34" s="85">
        <f t="shared" si="2"/>
        <v>0</v>
      </c>
      <c r="K34" s="85">
        <f t="shared" si="2"/>
        <v>2.013888888888889E-2</v>
      </c>
      <c r="L34" s="85">
        <f t="shared" si="2"/>
        <v>0</v>
      </c>
      <c r="M34" s="85">
        <f t="shared" si="2"/>
        <v>0</v>
      </c>
      <c r="N34" s="85">
        <f t="shared" si="2"/>
        <v>0</v>
      </c>
      <c r="O34" s="101"/>
      <c r="P34" s="102">
        <f t="shared" si="2"/>
        <v>0.4201388888888889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80" t="s">
        <v>69</v>
      </c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</row>
    <row r="37" spans="2:16" ht="18" customHeight="1" x14ac:dyDescent="0.25">
      <c r="B37" s="181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</row>
    <row r="38" spans="2:16" ht="18" customHeight="1" x14ac:dyDescent="0.25">
      <c r="B38" s="181"/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</row>
    <row r="39" spans="2:16" ht="18" customHeight="1" x14ac:dyDescent="0.25">
      <c r="B39" s="181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</row>
    <row r="40" spans="2:16" ht="18" customHeight="1" x14ac:dyDescent="0.25">
      <c r="B40" s="181"/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</row>
    <row r="41" spans="2:16" ht="18" customHeight="1" x14ac:dyDescent="0.25">
      <c r="B41" s="182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7" t="s">
        <v>70</v>
      </c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9"/>
    </row>
    <row r="44" spans="2:16" ht="14.1" customHeight="1" x14ac:dyDescent="0.25">
      <c r="B44" s="170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2"/>
    </row>
    <row r="45" spans="2:16" ht="14.1" customHeight="1" x14ac:dyDescent="0.25">
      <c r="B45" s="173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5"/>
    </row>
    <row r="46" spans="2:16" ht="14.1" customHeight="1" x14ac:dyDescent="0.25">
      <c r="B46" s="173"/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5"/>
    </row>
    <row r="47" spans="2:16" ht="14.1" customHeight="1" x14ac:dyDescent="0.25">
      <c r="B47" s="176"/>
      <c r="C47" s="177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8"/>
    </row>
    <row r="48" spans="2:16" ht="14.1" customHeight="1" x14ac:dyDescent="0.25">
      <c r="B48" s="173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5"/>
    </row>
    <row r="49" spans="2:16" ht="14.1" customHeight="1" x14ac:dyDescent="0.25">
      <c r="B49" s="173"/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5"/>
    </row>
    <row r="50" spans="2:16" ht="14.1" customHeight="1" x14ac:dyDescent="0.25">
      <c r="B50" s="173"/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5"/>
    </row>
    <row r="51" spans="2:16" ht="14.1" customHeight="1" x14ac:dyDescent="0.25">
      <c r="B51" s="173"/>
      <c r="C51" s="174"/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5"/>
    </row>
    <row r="52" spans="2:16" ht="14.1" customHeight="1" thickBot="1" x14ac:dyDescent="0.3">
      <c r="B52" s="196"/>
      <c r="C52" s="197"/>
      <c r="D52" s="174"/>
      <c r="E52" s="174"/>
      <c r="F52" s="174"/>
      <c r="G52" s="197"/>
      <c r="H52" s="197"/>
      <c r="I52" s="197"/>
      <c r="J52" s="197"/>
      <c r="K52" s="197"/>
      <c r="L52" s="197"/>
      <c r="M52" s="197"/>
      <c r="N52" s="197"/>
      <c r="O52" s="197"/>
      <c r="P52" s="198"/>
    </row>
    <row r="53" spans="2:16" ht="14.1" customHeight="1" thickTop="1" thickBot="1" x14ac:dyDescent="0.3">
      <c r="B53" s="199" t="s">
        <v>168</v>
      </c>
      <c r="C53" s="200"/>
      <c r="D53" s="117"/>
      <c r="E53" s="117">
        <v>1.76</v>
      </c>
      <c r="F53" s="117">
        <v>1.56</v>
      </c>
      <c r="G53" s="203"/>
      <c r="H53" s="204"/>
      <c r="I53" s="204"/>
      <c r="J53" s="204"/>
      <c r="K53" s="204"/>
      <c r="L53" s="204"/>
      <c r="M53" s="204"/>
      <c r="N53" s="204"/>
      <c r="O53" s="204"/>
      <c r="P53" s="205"/>
    </row>
    <row r="54" spans="2:16" ht="14.1" customHeight="1" thickTop="1" thickBot="1" x14ac:dyDescent="0.3">
      <c r="B54" s="201" t="s">
        <v>167</v>
      </c>
      <c r="C54" s="202"/>
      <c r="D54" s="202"/>
      <c r="E54" s="202"/>
      <c r="F54" s="117">
        <v>523</v>
      </c>
      <c r="G54" s="206"/>
      <c r="H54" s="207"/>
      <c r="I54" s="207"/>
      <c r="J54" s="207"/>
      <c r="K54" s="207"/>
      <c r="L54" s="207"/>
      <c r="M54" s="207"/>
      <c r="N54" s="207"/>
      <c r="O54" s="207"/>
      <c r="P54" s="208"/>
    </row>
    <row r="55" spans="2:16" ht="13.5" customHeight="1" thickTop="1" x14ac:dyDescent="0.25"/>
    <row r="56" spans="2:16" ht="17.25" customHeight="1" x14ac:dyDescent="0.25">
      <c r="B56" s="183" t="s">
        <v>71</v>
      </c>
      <c r="C56" s="183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84" t="s">
        <v>72</v>
      </c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N57" s="187" t="s">
        <v>73</v>
      </c>
      <c r="O57" s="185"/>
      <c r="P57" s="188"/>
    </row>
    <row r="58" spans="2:16" ht="17.100000000000001" customHeight="1" x14ac:dyDescent="0.25">
      <c r="B58" s="189" t="s">
        <v>74</v>
      </c>
      <c r="C58" s="190"/>
      <c r="D58" s="191"/>
      <c r="E58" s="189" t="s">
        <v>75</v>
      </c>
      <c r="F58" s="190"/>
      <c r="G58" s="191"/>
      <c r="H58" s="190" t="s">
        <v>76</v>
      </c>
      <c r="I58" s="190"/>
      <c r="J58" s="190"/>
      <c r="K58" s="192" t="s">
        <v>77</v>
      </c>
      <c r="L58" s="190"/>
      <c r="M58" s="193"/>
      <c r="N58" s="194"/>
      <c r="O58" s="190"/>
      <c r="P58" s="195"/>
    </row>
    <row r="59" spans="2:16" ht="20.100000000000001" customHeight="1" x14ac:dyDescent="0.25">
      <c r="B59" s="209" t="s">
        <v>78</v>
      </c>
      <c r="C59" s="210"/>
      <c r="D59" s="32" t="b">
        <v>1</v>
      </c>
      <c r="E59" s="209" t="s">
        <v>79</v>
      </c>
      <c r="F59" s="210"/>
      <c r="G59" s="32" t="b">
        <v>1</v>
      </c>
      <c r="H59" s="211" t="s">
        <v>80</v>
      </c>
      <c r="I59" s="210"/>
      <c r="J59" s="32" t="b">
        <v>1</v>
      </c>
      <c r="K59" s="211" t="s">
        <v>81</v>
      </c>
      <c r="L59" s="210"/>
      <c r="M59" s="32" t="b">
        <v>1</v>
      </c>
      <c r="N59" s="212" t="s">
        <v>82</v>
      </c>
      <c r="O59" s="210"/>
      <c r="P59" s="32" t="b">
        <v>1</v>
      </c>
    </row>
    <row r="60" spans="2:16" ht="20.100000000000001" customHeight="1" x14ac:dyDescent="0.25">
      <c r="B60" s="209" t="s">
        <v>83</v>
      </c>
      <c r="C60" s="210"/>
      <c r="D60" s="32" t="b">
        <v>1</v>
      </c>
      <c r="E60" s="209" t="s">
        <v>84</v>
      </c>
      <c r="F60" s="210"/>
      <c r="G60" s="32" t="b">
        <v>1</v>
      </c>
      <c r="H60" s="211" t="s">
        <v>85</v>
      </c>
      <c r="I60" s="210"/>
      <c r="J60" s="32" t="b">
        <v>1</v>
      </c>
      <c r="K60" s="211" t="s">
        <v>86</v>
      </c>
      <c r="L60" s="210"/>
      <c r="M60" s="32" t="b">
        <v>1</v>
      </c>
      <c r="N60" s="212" t="s">
        <v>87</v>
      </c>
      <c r="O60" s="210"/>
      <c r="P60" s="32" t="b">
        <v>1</v>
      </c>
    </row>
    <row r="61" spans="2:16" ht="20.100000000000001" customHeight="1" x14ac:dyDescent="0.25">
      <c r="B61" s="209" t="s">
        <v>88</v>
      </c>
      <c r="C61" s="210"/>
      <c r="D61" s="32" t="b">
        <v>1</v>
      </c>
      <c r="E61" s="209" t="s">
        <v>89</v>
      </c>
      <c r="F61" s="210"/>
      <c r="G61" s="32" t="b">
        <v>1</v>
      </c>
      <c r="H61" s="211" t="s">
        <v>90</v>
      </c>
      <c r="I61" s="210"/>
      <c r="J61" s="32" t="b">
        <v>1</v>
      </c>
      <c r="K61" s="211" t="s">
        <v>91</v>
      </c>
      <c r="L61" s="210"/>
      <c r="M61" s="32" t="b">
        <v>1</v>
      </c>
      <c r="N61" s="212" t="s">
        <v>92</v>
      </c>
      <c r="O61" s="210"/>
      <c r="P61" s="32" t="b">
        <v>1</v>
      </c>
    </row>
    <row r="62" spans="2:16" ht="20.100000000000001" customHeight="1" x14ac:dyDescent="0.25">
      <c r="B62" s="211" t="s">
        <v>90</v>
      </c>
      <c r="C62" s="210"/>
      <c r="D62" s="32" t="b">
        <v>1</v>
      </c>
      <c r="E62" s="209" t="s">
        <v>93</v>
      </c>
      <c r="F62" s="210"/>
      <c r="G62" s="32" t="b">
        <v>1</v>
      </c>
      <c r="H62" s="211" t="s">
        <v>94</v>
      </c>
      <c r="I62" s="210"/>
      <c r="J62" s="32" t="b">
        <v>0</v>
      </c>
      <c r="K62" s="211" t="s">
        <v>95</v>
      </c>
      <c r="L62" s="210"/>
      <c r="M62" s="32" t="b">
        <v>1</v>
      </c>
      <c r="N62" s="212" t="s">
        <v>85</v>
      </c>
      <c r="O62" s="210"/>
      <c r="P62" s="32" t="b">
        <v>1</v>
      </c>
    </row>
    <row r="63" spans="2:16" ht="20.100000000000001" customHeight="1" x14ac:dyDescent="0.25">
      <c r="B63" s="211" t="s">
        <v>96</v>
      </c>
      <c r="C63" s="210"/>
      <c r="D63" s="32" t="b">
        <v>1</v>
      </c>
      <c r="E63" s="209" t="s">
        <v>97</v>
      </c>
      <c r="F63" s="210"/>
      <c r="G63" s="32" t="b">
        <v>1</v>
      </c>
      <c r="H63" s="37"/>
      <c r="I63" s="38"/>
      <c r="J63" s="39"/>
      <c r="K63" s="211" t="s">
        <v>98</v>
      </c>
      <c r="L63" s="210"/>
      <c r="M63" s="32" t="b">
        <v>1</v>
      </c>
      <c r="N63" s="212" t="s">
        <v>166</v>
      </c>
      <c r="O63" s="210"/>
      <c r="P63" s="32" t="b">
        <v>1</v>
      </c>
    </row>
    <row r="64" spans="2:16" ht="20.100000000000001" customHeight="1" x14ac:dyDescent="0.25">
      <c r="B64" s="211" t="s">
        <v>99</v>
      </c>
      <c r="C64" s="210"/>
      <c r="D64" s="32" t="b">
        <v>0</v>
      </c>
      <c r="E64" s="209" t="s">
        <v>100</v>
      </c>
      <c r="F64" s="210"/>
      <c r="G64" s="32" t="b">
        <v>1</v>
      </c>
      <c r="H64" s="40"/>
      <c r="I64" s="41"/>
      <c r="J64" s="42"/>
      <c r="K64" s="219" t="s">
        <v>101</v>
      </c>
      <c r="L64" s="220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209" t="s">
        <v>164</v>
      </c>
      <c r="F65" s="210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213" t="s">
        <v>107</v>
      </c>
      <c r="C69" s="213"/>
      <c r="D69" s="50"/>
      <c r="E69" s="50"/>
      <c r="F69" s="215" t="s">
        <v>108</v>
      </c>
      <c r="G69" s="217" t="s">
        <v>109</v>
      </c>
      <c r="H69" s="50"/>
      <c r="I69" s="213" t="s">
        <v>110</v>
      </c>
      <c r="J69" s="213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214"/>
      <c r="C70" s="214"/>
      <c r="D70" s="54"/>
      <c r="E70" s="55"/>
      <c r="F70" s="216"/>
      <c r="G70" s="218"/>
      <c r="H70" s="56"/>
      <c r="I70" s="214"/>
      <c r="J70" s="214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75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1">
        <v>-154.1</v>
      </c>
      <c r="D72" s="139">
        <v>-155.6</v>
      </c>
      <c r="E72" s="77" t="s">
        <v>120</v>
      </c>
      <c r="F72" s="91">
        <v>18.5</v>
      </c>
      <c r="G72" s="139">
        <v>17</v>
      </c>
      <c r="H72" s="86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1">
        <v>-138</v>
      </c>
      <c r="D73" s="139">
        <v>-141.4</v>
      </c>
      <c r="E73" s="78" t="s">
        <v>124</v>
      </c>
      <c r="F73" s="92">
        <v>18.600000000000001</v>
      </c>
      <c r="G73" s="140">
        <v>15</v>
      </c>
      <c r="H73" s="86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1">
        <v>-211.1</v>
      </c>
      <c r="D74" s="139">
        <v>-212</v>
      </c>
      <c r="E74" s="78" t="s">
        <v>129</v>
      </c>
      <c r="F74" s="96">
        <v>10</v>
      </c>
      <c r="G74" s="96">
        <v>10</v>
      </c>
      <c r="H74" s="86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1">
        <v>-112.2</v>
      </c>
      <c r="D75" s="139">
        <v>-115</v>
      </c>
      <c r="E75" s="78" t="s">
        <v>134</v>
      </c>
      <c r="F75" s="96">
        <v>50</v>
      </c>
      <c r="G75" s="96">
        <v>50</v>
      </c>
      <c r="H75" s="87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1">
        <v>23.6</v>
      </c>
      <c r="D76" s="139">
        <v>21.7</v>
      </c>
      <c r="E76" s="78" t="s">
        <v>139</v>
      </c>
      <c r="F76" s="96">
        <v>40</v>
      </c>
      <c r="G76" s="96">
        <v>40</v>
      </c>
      <c r="H76" s="87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1">
        <v>28.1</v>
      </c>
      <c r="D77" s="139">
        <v>25.7</v>
      </c>
      <c r="E77" s="78" t="s">
        <v>144</v>
      </c>
      <c r="F77" s="96">
        <v>160</v>
      </c>
      <c r="G77" s="96">
        <v>160</v>
      </c>
      <c r="H77" s="86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1">
        <v>19.7</v>
      </c>
      <c r="D78" s="139">
        <v>18</v>
      </c>
      <c r="E78" s="78" t="s">
        <v>149</v>
      </c>
      <c r="F78" s="93"/>
      <c r="G78" s="141"/>
      <c r="H78" s="86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1">
        <v>20.6</v>
      </c>
      <c r="D79" s="139">
        <v>18.8</v>
      </c>
      <c r="E79" s="77" t="s">
        <v>154</v>
      </c>
      <c r="F79" s="91">
        <v>17.8</v>
      </c>
      <c r="G79" s="139">
        <v>10.3</v>
      </c>
      <c r="H79" s="86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4">
        <v>2.5000000000000001E-5</v>
      </c>
      <c r="D80" s="145">
        <v>2.44E-5</v>
      </c>
      <c r="E80" s="78" t="s">
        <v>159</v>
      </c>
      <c r="F80" s="92">
        <v>16.5</v>
      </c>
      <c r="G80" s="140">
        <v>18</v>
      </c>
      <c r="H80" s="86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9"/>
      <c r="G81" s="88"/>
      <c r="H81" s="76"/>
    </row>
    <row r="82" spans="2:16" ht="20.100000000000001" customHeight="1" x14ac:dyDescent="0.25">
      <c r="G82" s="76"/>
      <c r="H82" s="76"/>
    </row>
    <row r="83" spans="2:16" ht="20.100000000000001" customHeight="1" x14ac:dyDescent="0.25"/>
    <row r="84" spans="2:16" ht="15" customHeight="1" x14ac:dyDescent="0.25">
      <c r="B84" s="159" t="s">
        <v>163</v>
      </c>
      <c r="C84" s="159"/>
    </row>
    <row r="85" spans="2:16" ht="15" customHeight="1" x14ac:dyDescent="0.25">
      <c r="B85" s="160" t="s">
        <v>183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 x14ac:dyDescent="0.25">
      <c r="B86" s="152"/>
      <c r="C86" s="153"/>
      <c r="D86" s="153"/>
      <c r="E86" s="153"/>
      <c r="F86" s="153"/>
      <c r="G86" s="153"/>
      <c r="H86" s="153"/>
      <c r="I86" s="153"/>
      <c r="J86" s="153"/>
      <c r="K86" s="153"/>
      <c r="L86" s="153"/>
      <c r="M86" s="153"/>
      <c r="N86" s="153"/>
      <c r="O86" s="153"/>
      <c r="P86" s="154"/>
    </row>
    <row r="87" spans="2:16" ht="15" customHeight="1" x14ac:dyDescent="0.25">
      <c r="B87" s="146"/>
      <c r="C87" s="147"/>
      <c r="D87" s="147"/>
      <c r="E87" s="147"/>
      <c r="F87" s="147"/>
      <c r="G87" s="147"/>
      <c r="H87" s="147"/>
      <c r="I87" s="147"/>
      <c r="J87" s="147"/>
      <c r="K87" s="147"/>
      <c r="L87" s="147"/>
      <c r="M87" s="147"/>
      <c r="N87" s="147"/>
      <c r="O87" s="147"/>
      <c r="P87" s="148"/>
    </row>
    <row r="88" spans="2:16" ht="15" customHeight="1" x14ac:dyDescent="0.25">
      <c r="B88" s="152"/>
      <c r="C88" s="153"/>
      <c r="D88" s="153"/>
      <c r="E88" s="153"/>
      <c r="F88" s="153"/>
      <c r="G88" s="153"/>
      <c r="H88" s="153"/>
      <c r="I88" s="153"/>
      <c r="J88" s="153"/>
      <c r="K88" s="153"/>
      <c r="L88" s="153"/>
      <c r="M88" s="153"/>
      <c r="N88" s="153"/>
      <c r="O88" s="153"/>
      <c r="P88" s="154"/>
    </row>
    <row r="89" spans="2:16" ht="15" customHeight="1" x14ac:dyDescent="0.25">
      <c r="B89" s="146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  <c r="N89" s="147"/>
      <c r="O89" s="147"/>
      <c r="P89" s="148"/>
    </row>
    <row r="90" spans="2:16" ht="15" customHeight="1" x14ac:dyDescent="0.25">
      <c r="B90" s="152"/>
      <c r="C90" s="153"/>
      <c r="D90" s="153"/>
      <c r="E90" s="153"/>
      <c r="F90" s="153"/>
      <c r="G90" s="153"/>
      <c r="H90" s="153"/>
      <c r="I90" s="153"/>
      <c r="J90" s="153"/>
      <c r="K90" s="153"/>
      <c r="L90" s="153"/>
      <c r="M90" s="153"/>
      <c r="N90" s="153"/>
      <c r="O90" s="153"/>
      <c r="P90" s="154"/>
    </row>
    <row r="91" spans="2:16" ht="15" customHeight="1" x14ac:dyDescent="0.25">
      <c r="B91" s="152"/>
      <c r="C91" s="153"/>
      <c r="D91" s="153"/>
      <c r="E91" s="153"/>
      <c r="F91" s="153"/>
      <c r="G91" s="153"/>
      <c r="H91" s="153"/>
      <c r="I91" s="153"/>
      <c r="J91" s="153"/>
      <c r="K91" s="153"/>
      <c r="L91" s="153"/>
      <c r="M91" s="153"/>
      <c r="N91" s="153"/>
      <c r="O91" s="153"/>
      <c r="P91" s="154"/>
    </row>
    <row r="92" spans="2:16" ht="15" customHeight="1" x14ac:dyDescent="0.25">
      <c r="B92" s="146"/>
      <c r="C92" s="147"/>
      <c r="D92" s="147"/>
      <c r="E92" s="147"/>
      <c r="F92" s="147"/>
      <c r="G92" s="147"/>
      <c r="H92" s="147"/>
      <c r="I92" s="147"/>
      <c r="J92" s="147"/>
      <c r="K92" s="147"/>
      <c r="L92" s="147"/>
      <c r="M92" s="147"/>
      <c r="N92" s="147"/>
      <c r="O92" s="147"/>
      <c r="P92" s="148"/>
    </row>
    <row r="93" spans="2:16" ht="15" customHeight="1" x14ac:dyDescent="0.25">
      <c r="B93" s="146"/>
      <c r="C93" s="147"/>
      <c r="D93" s="147"/>
      <c r="E93" s="147"/>
      <c r="F93" s="147"/>
      <c r="G93" s="147"/>
      <c r="H93" s="147"/>
      <c r="I93" s="147"/>
      <c r="J93" s="147"/>
      <c r="K93" s="147"/>
      <c r="L93" s="147"/>
      <c r="M93" s="147"/>
      <c r="N93" s="147"/>
      <c r="O93" s="147"/>
      <c r="P93" s="148"/>
    </row>
    <row r="94" spans="2:16" ht="15" customHeight="1" x14ac:dyDescent="0.25">
      <c r="B94" s="146"/>
      <c r="C94" s="147"/>
      <c r="D94" s="147"/>
      <c r="E94" s="147"/>
      <c r="F94" s="147"/>
      <c r="G94" s="147"/>
      <c r="H94" s="147"/>
      <c r="I94" s="147"/>
      <c r="J94" s="147"/>
      <c r="K94" s="147"/>
      <c r="L94" s="147"/>
      <c r="M94" s="147"/>
      <c r="N94" s="147"/>
      <c r="O94" s="147"/>
      <c r="P94" s="148"/>
    </row>
    <row r="95" spans="2:16" ht="15" customHeight="1" x14ac:dyDescent="0.25">
      <c r="B95" s="146"/>
      <c r="C95" s="147"/>
      <c r="D95" s="147"/>
      <c r="E95" s="147"/>
      <c r="F95" s="147"/>
      <c r="G95" s="147"/>
      <c r="H95" s="147"/>
      <c r="I95" s="147"/>
      <c r="J95" s="147"/>
      <c r="K95" s="147"/>
      <c r="L95" s="147"/>
      <c r="M95" s="147"/>
      <c r="N95" s="147"/>
      <c r="O95" s="147"/>
      <c r="P95" s="148"/>
    </row>
    <row r="96" spans="2:16" ht="15" customHeight="1" x14ac:dyDescent="0.25">
      <c r="B96" s="146"/>
      <c r="C96" s="147"/>
      <c r="D96" s="147"/>
      <c r="E96" s="147"/>
      <c r="F96" s="147"/>
      <c r="G96" s="147"/>
      <c r="H96" s="147"/>
      <c r="I96" s="147"/>
      <c r="J96" s="147"/>
      <c r="K96" s="147"/>
      <c r="L96" s="147"/>
      <c r="M96" s="147"/>
      <c r="N96" s="147"/>
      <c r="O96" s="147"/>
      <c r="P96" s="148"/>
    </row>
    <row r="97" spans="2:16" ht="15" customHeight="1" x14ac:dyDescent="0.25">
      <c r="B97" s="146"/>
      <c r="C97" s="147"/>
      <c r="D97" s="147"/>
      <c r="E97" s="147"/>
      <c r="F97" s="147"/>
      <c r="G97" s="147"/>
      <c r="H97" s="147"/>
      <c r="I97" s="147"/>
      <c r="J97" s="147"/>
      <c r="K97" s="147"/>
      <c r="L97" s="147"/>
      <c r="M97" s="147"/>
      <c r="N97" s="147"/>
      <c r="O97" s="147"/>
      <c r="P97" s="148"/>
    </row>
    <row r="98" spans="2:16" ht="15" customHeight="1" x14ac:dyDescent="0.25">
      <c r="B98" s="146"/>
      <c r="C98" s="147"/>
      <c r="D98" s="147"/>
      <c r="E98" s="147"/>
      <c r="F98" s="147"/>
      <c r="G98" s="147"/>
      <c r="H98" s="147"/>
      <c r="I98" s="147"/>
      <c r="J98" s="147"/>
      <c r="K98" s="147"/>
      <c r="L98" s="147"/>
      <c r="M98" s="147"/>
      <c r="N98" s="147"/>
      <c r="O98" s="147"/>
      <c r="P98" s="148"/>
    </row>
    <row r="99" spans="2:16" ht="15" customHeight="1" x14ac:dyDescent="0.25">
      <c r="B99" s="149"/>
      <c r="C99" s="150"/>
      <c r="D99" s="150"/>
      <c r="E99" s="150"/>
      <c r="F99" s="150"/>
      <c r="G99" s="150"/>
      <c r="H99" s="150"/>
      <c r="I99" s="150"/>
      <c r="J99" s="150"/>
      <c r="K99" s="150"/>
      <c r="L99" s="150"/>
      <c r="M99" s="150"/>
      <c r="N99" s="150"/>
      <c r="O99" s="150"/>
      <c r="P99" s="151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2024-09-25T03:53:19Z</dcterms:modified>
</cp:coreProperties>
</file>