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<sst xmlns="http://schemas.openxmlformats.org/spreadsheetml/2006/main" count="210" uniqueCount="190">
  <si>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</si>
  <si>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</si>
  <si>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</si>
  <si>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</si>
  <si>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</si>
  <si>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</si>
  <si>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</si>
  <si>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</si>
  <si>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</si>
  <si>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</si>
  <si>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</si>
  <si>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</si>
  <si>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</si>
  <si>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</si>
  <si>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</si>
  <si>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</si>
  <si>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</si>
  <si>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</si>
  <si>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</si>
  <si>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</si>
  <si>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</si>
  <si>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</si>
  <si>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</si>
  <si>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</si>
  <si>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</si>
  <si>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</si>
  <si>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</si>
  <si>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</si>
  <si>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</si>
  <si>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</si>
  <si>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</si>
  <si>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</si>
  <si>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</si>
  <si>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</si>
  <si>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</si>
  <si>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</si>
  <si>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</si>
  <si>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</si>
  <si>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</si>
  <si>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</si>
  <si>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</si>
  <si>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</si>
  <si>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</si>
  <si>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</si>
  <si>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</si>
  <si>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</si>
  <si>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</si>
  <si>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</si>
  <si>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</si>
  <si>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</si>
  <si>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</si>
  <si>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</si>
  <si>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</si>
  <si>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</si>
  <si>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</si>
  <si>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</si>
  <si>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</si>
  <si>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</si>
  <si>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</si>
  <si>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</si>
  <si>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</si>
  <si>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</si>
  <si>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</si>
  <si>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</si>
  <si>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</si>
  <si>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</si>
  <si>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</si>
  <si>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</si>
  <si>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</si>
  <si>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</si>
  <si>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</si>
  <si>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</si>
  <si>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</si>
  <si>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</si>
  <si>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</si>
  <si>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</si>
  <si>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</si>
  <si>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</si>
  <si>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</si>
  <si>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</si>
  <si>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</si>
  <si>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</si>
  <si>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</si>
  <si>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</si>
  <si>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</si>
  <si>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</si>
  <si>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</si>
  <si>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</si>
  <si>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</si>
  <si>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</si>
  <si>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</si>
  <si>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</si>
  <si>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</si>
  <si>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</si>
  <si>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</si>
  <si>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</si>
  <si>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</si>
  <si>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</si>
  <si>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</si>
  <si>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</si>
  <si>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</si>
  <si>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</si>
  <si>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</si>
  <si>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</si>
  <si>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</si>
  <si>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</si>
  <si>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</si>
  <si>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</si>
  <si>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</si>
  <si>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</si>
  <si>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</si>
  <si>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</si>
  <si>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</si>
  <si>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</si>
  <si>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</si>
  <si>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</si>
  <si>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</si>
  <si>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</si>
  <si>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</si>
  <si>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</si>
  <si>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</si>
  <si>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</si>
  <si>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</si>
  <si>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</si>
  <si>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</si>
  <si>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</si>
  <si>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</si>
  <si>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</si>
  <si>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</si>
  <si>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</si>
  <si>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</si>
  <si>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</si>
  <si>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</si>
  <si>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</si>
  <si>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</si>
  <si>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</si>
  <si>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</si>
  <si>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</si>
  <si>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</si>
  <si>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</si>
  <si>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</si>
  <si>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</si>
  <si>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</si>
  <si>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</si>
  <si>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</si>
  <si>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</si>
  <si>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</si>
  <si>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</si>
  <si>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</si>
  <si>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</si>
  <si>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</si>
  <si>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</si>
  <si>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</si>
  <si>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</si>
  <si>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</si>
  <si>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</si>
  <si>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</si>
  <si>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</si>
  <si>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</si>
  <si>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</si>
  <si>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</si>
  <si>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</si>
  <si>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</si>
  <si>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</si>
  <si>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</si>
  <si>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</si>
  <si>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</si>
  <si>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</si>
  <si>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</si>
  <si>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</si>
  <si>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</si>
  <si>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</si>
  <si>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</si>
  <si>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</si>
  <si>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</si>
  <si>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</si>
  <si>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</si>
  <si>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</si>
  <si>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</si>
  <si>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</si>
  <si>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</si>
  <si>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1) 방풍막 분리</t>
    <phoneticPr fontId="3" type="noConversion"/>
  </si>
  <si>
    <t>N</t>
    <phoneticPr fontId="3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</si>
  <si>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</si>
  <si>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</si>
  <si>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</si>
  <si>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ALL</t>
    <phoneticPr fontId="3" type="noConversion"/>
  </si>
  <si>
    <t>C_035787-035791</t>
    <phoneticPr fontId="3" type="noConversion"/>
  </si>
  <si>
    <t>N</t>
    <phoneticPr fontId="3" type="noConversion"/>
  </si>
  <si>
    <t>[17:52] 짙은구름으로 관측대기  [18:43] 관측재계 [21:58]짙은구름과 고습으로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</si>
</sst>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2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67" sqref="C6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45514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39.393939393939384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0.70833333333333337</v>
      </c>
      <c r="D9" s="113">
        <v>2.2999999999999998</v>
      </c>
      <c r="E9" s="113">
        <v>5.0999999999999996</v>
      </c>
      <c r="F9" s="113">
        <v>61</v>
      </c>
      <c r="G9" s="90" t="s">
        <v>182</v>
      </c>
      <c r="H9" s="98">
        <v>3.9</v>
      </c>
      <c r="I9" s="123">
        <v>35</v>
      </c>
      <c r="J9" s="99">
        <f>IF(L9, 1, 0) + IF(M9, 2, 0) + IF(N9, 4, 0) + IF(O9, 8, 0) + IF(P9, 16, 0)</f>
        <v>11</v>
      </c>
      <c r="K9" s="7" t="b">
        <v>0</v>
      </c>
      <c r="L9" s="7" t="b">
        <v>1</v>
      </c>
      <c r="M9" s="7" t="b">
        <v>1</v>
      </c>
      <c r="N9" s="7" t="b">
        <v>0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121">
        <v>0.91666666666666663</v>
      </c>
      <c r="D10" s="98">
        <v>2.5</v>
      </c>
      <c r="E10" s="98">
        <v>1.9</v>
      </c>
      <c r="F10" s="98">
        <v>80</v>
      </c>
      <c r="G10" s="123" t="s">
        <v>182</v>
      </c>
      <c r="H10" s="98">
        <v>2.4</v>
      </c>
      <c r="I10" s="122"/>
      <c r="J10" s="9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4">
        <v>0.125</v>
      </c>
      <c r="D11" s="135"/>
      <c r="E11" s="135">
        <v>4.2</v>
      </c>
      <c r="F11" s="135">
        <v>90</v>
      </c>
      <c r="G11" s="123" t="s">
        <v>188</v>
      </c>
      <c r="H11" s="98">
        <v>2.5</v>
      </c>
      <c r="I11" s="136"/>
      <c r="J11" s="99">
        <f>IF(L11, 1, 0) + IF(M11, 2, 0) + IF(N11, 4, 0) + IF(O11, 8, 0) + IF(P11, 16, 0)</f>
        <v>29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1</v>
      </c>
    </row>
    <row r="12" spans="2:16" ht="14.25" customHeight="1" thickBot="1" x14ac:dyDescent="0.3">
      <c r="B12" s="10" t="s">
        <v>24</v>
      </c>
      <c r="C12" s="11">
        <f>(24-C9)+C11</f>
        <v>23.416666666666668</v>
      </c>
      <c r="D12" s="12">
        <f>AVERAGE(D9:D11)</f>
        <v>2.4</v>
      </c>
      <c r="E12" s="12">
        <f>AVERAGE(E9:E11)</f>
        <v>3.7333333333333329</v>
      </c>
      <c r="F12" s="13">
        <f>AVERAGE(F9:F11)</f>
        <v>77</v>
      </c>
      <c r="G12" s="14"/>
      <c r="H12" s="15">
        <f>AVERAGE(H9:H11)</f>
        <v>2.9333333333333336</v>
      </c>
      <c r="I12" s="16"/>
      <c r="J12" s="17">
        <f>AVERAGE(J9:J11)</f>
        <v>17.666666666666668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9" t="s">
        <v>176</v>
      </c>
      <c r="D16" s="111" t="s">
        <v>178</v>
      </c>
      <c r="E16" s="111" t="s">
        <v>185</v>
      </c>
      <c r="F16" s="111" t="s">
        <v>186</v>
      </c>
      <c r="G16" s="111"/>
      <c r="H16" s="111"/>
      <c r="I16" s="111"/>
      <c r="J16" s="220"/>
      <c r="K16" s="110"/>
      <c r="L16" s="111"/>
      <c r="M16" s="111"/>
      <c r="N16" s="111"/>
      <c r="O16" s="111"/>
      <c r="P16" s="111" t="s">
        <v>41</v>
      </c>
    </row>
    <row r="17" spans="2:16" ht="14.1" customHeight="1" x14ac:dyDescent="0.25">
      <c r="B17" s="24" t="s">
        <v>42</v>
      </c>
      <c r="C17" s="110">
        <v>0.68541666666666667</v>
      </c>
      <c r="D17" s="110">
        <v>0.6875</v>
      </c>
      <c r="E17" s="110">
        <v>0.70833333333333337</v>
      </c>
      <c r="F17" s="110">
        <v>0.12152777777777778</v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>
        <v>0.12569444444444444</v>
      </c>
    </row>
    <row r="18" spans="2:16" ht="14.1" customHeight="1" x14ac:dyDescent="0.25">
      <c r="B18" s="24" t="s">
        <v>43</v>
      </c>
      <c r="C18" s="111">
        <v>35775</v>
      </c>
      <c r="D18" s="111">
        <f>C18+1</f>
        <v>35776</v>
      </c>
      <c r="E18" s="111">
        <f>D19+1</f>
        <v>35781</v>
      </c>
      <c r="F18" s="111">
        <v>35882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>
        <f>MAX(C18:O19)+1</f>
        <v>35887</v>
      </c>
    </row>
    <row r="19" spans="2:16" ht="14.1" customHeight="1" thickBot="1" x14ac:dyDescent="0.3">
      <c r="B19" s="9" t="s">
        <v>44</v>
      </c>
      <c r="C19" s="84"/>
      <c r="D19" s="111">
        <f>D18+4</f>
        <v>35780</v>
      </c>
      <c r="E19" s="111">
        <v>35881</v>
      </c>
      <c r="F19" s="111">
        <f>F18+4</f>
        <v>35886</v>
      </c>
      <c r="G19" s="111"/>
      <c r="H19" s="111"/>
      <c r="I19" s="111"/>
      <c r="J19" s="111"/>
      <c r="K19" s="221"/>
      <c r="L19" s="221"/>
      <c r="M19" s="221"/>
      <c r="N19" s="111"/>
      <c r="O19" s="111"/>
      <c r="P19" s="105"/>
    </row>
    <row r="20" spans="2:16" ht="14.1" customHeight="1" thickBot="1" x14ac:dyDescent="0.3">
      <c r="B20" s="21" t="s">
        <v>45</v>
      </c>
      <c r="C20" s="105"/>
      <c r="D20" s="106">
        <f>IF(ISNUMBER(D18),D19-D18+1,"")</f>
        <v>5</v>
      </c>
      <c r="E20" s="22">
        <f t="shared" ref="E20:O20" si="0">IF(ISNUMBER(E18),E19-E18+1,"")</f>
        <v>101</v>
      </c>
      <c r="F20" s="108">
        <f t="shared" si="0"/>
        <v>5</v>
      </c>
      <c r="G20" s="92" t="str">
        <f t="shared" si="0"/>
        <v/>
      </c>
      <c r="H20" s="22" t="str">
        <f t="shared" si="0"/>
        <v/>
      </c>
      <c r="I20" s="92" t="str">
        <f t="shared" si="0"/>
        <v/>
      </c>
      <c r="J20" s="9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8" t="s">
        <v>46</v>
      </c>
      <c r="C22" s="24" t="s">
        <v>21</v>
      </c>
      <c r="D22" s="24" t="s">
        <v>23</v>
      </c>
      <c r="E22" s="24" t="s">
        <v>47</v>
      </c>
      <c r="F22" s="209" t="s">
        <v>48</v>
      </c>
      <c r="G22" s="209"/>
      <c r="H22" s="209"/>
      <c r="I22" s="209"/>
      <c r="J22" s="24" t="s">
        <v>21</v>
      </c>
      <c r="K22" s="24" t="s">
        <v>23</v>
      </c>
      <c r="L22" s="24" t="s">
        <v>47</v>
      </c>
      <c r="M22" s="209" t="s">
        <v>48</v>
      </c>
      <c r="N22" s="209"/>
      <c r="O22" s="209"/>
      <c r="P22" s="209"/>
    </row>
    <row r="23" spans="2:16" ht="13.5" customHeight="1" x14ac:dyDescent="0.25">
      <c r="B23" s="208"/>
      <c r="C23" s="101"/>
      <c r="D23" s="101"/>
      <c r="E23" s="90" t="s">
        <v>183</v>
      </c>
      <c r="F23" s="207" t="s">
        <v>179</v>
      </c>
      <c r="G23" s="207"/>
      <c r="H23" s="207"/>
      <c r="I23" s="207"/>
      <c r="J23" s="91"/>
      <c r="K23" s="91"/>
      <c r="L23" s="114" t="s">
        <v>50</v>
      </c>
      <c r="M23" s="207" t="s">
        <v>179</v>
      </c>
      <c r="N23" s="207"/>
      <c r="O23" s="207"/>
      <c r="P23" s="207"/>
    </row>
    <row r="24" spans="2:16" ht="13.5" customHeight="1" x14ac:dyDescent="0.25">
      <c r="B24" s="208"/>
      <c r="C24" s="102"/>
      <c r="D24" s="102"/>
      <c r="E24" s="114" t="s">
        <v>177</v>
      </c>
      <c r="F24" s="207" t="s">
        <v>179</v>
      </c>
      <c r="G24" s="207"/>
      <c r="H24" s="207"/>
      <c r="I24" s="207"/>
      <c r="J24" s="91"/>
      <c r="K24" s="91"/>
      <c r="L24" s="114" t="s">
        <v>51</v>
      </c>
      <c r="M24" s="207" t="s">
        <v>179</v>
      </c>
      <c r="N24" s="207"/>
      <c r="O24" s="207"/>
      <c r="P24" s="207"/>
    </row>
    <row r="25" spans="2:16" ht="13.5" customHeight="1" x14ac:dyDescent="0.25">
      <c r="B25" s="208"/>
      <c r="C25" s="102"/>
      <c r="D25" s="102"/>
      <c r="E25" s="114" t="s">
        <v>51</v>
      </c>
      <c r="F25" s="207" t="s">
        <v>179</v>
      </c>
      <c r="G25" s="207"/>
      <c r="H25" s="207"/>
      <c r="I25" s="207"/>
      <c r="J25" s="91"/>
      <c r="K25" s="91"/>
      <c r="L25" s="114" t="s">
        <v>180</v>
      </c>
      <c r="M25" s="207" t="s">
        <v>179</v>
      </c>
      <c r="N25" s="207"/>
      <c r="O25" s="207"/>
      <c r="P25" s="207"/>
    </row>
    <row r="26" spans="2:16" ht="13.5" customHeight="1" x14ac:dyDescent="0.25">
      <c r="B26" s="208"/>
      <c r="C26" s="102"/>
      <c r="D26" s="102"/>
      <c r="E26" s="114" t="s">
        <v>50</v>
      </c>
      <c r="F26" s="207" t="s">
        <v>179</v>
      </c>
      <c r="G26" s="207"/>
      <c r="H26" s="207"/>
      <c r="I26" s="207"/>
      <c r="J26" s="91"/>
      <c r="K26" s="91"/>
      <c r="L26" s="114" t="s">
        <v>49</v>
      </c>
      <c r="M26" s="207" t="s">
        <v>179</v>
      </c>
      <c r="N26" s="207"/>
      <c r="O26" s="207"/>
      <c r="P26" s="20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4">
        <v>0.27361111111111108</v>
      </c>
      <c r="D30" s="107"/>
      <c r="E30" s="107">
        <v>6.25E-2</v>
      </c>
      <c r="F30" s="116"/>
      <c r="G30" s="116"/>
      <c r="H30" s="116"/>
      <c r="I30" s="116"/>
      <c r="J30" s="116"/>
      <c r="K30" s="117"/>
      <c r="L30" s="116"/>
      <c r="M30" s="116"/>
      <c r="N30" s="219">
        <v>9.930555555555555E-2</v>
      </c>
      <c r="O30" s="116"/>
      <c r="P30" s="100">
        <f>SUM(C30:J30,L30:N30)</f>
        <v>0.43541666666666662</v>
      </c>
    </row>
    <row r="31" spans="2:16" ht="14.1" customHeight="1" x14ac:dyDescent="0.25">
      <c r="B31" s="25" t="s">
        <v>171</v>
      </c>
      <c r="C31" s="124">
        <v>0.27361111111111108</v>
      </c>
      <c r="D31" s="125">
        <v>9.930555555555555E-2</v>
      </c>
      <c r="E31" s="125">
        <v>6.25E-2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6"/>
      <c r="P31" s="100">
        <f>SUM(C31:N31)</f>
        <v>0.43541666666666662</v>
      </c>
    </row>
    <row r="32" spans="2:16" ht="14.1" customHeight="1" x14ac:dyDescent="0.25">
      <c r="B32" s="25" t="s">
        <v>67</v>
      </c>
      <c r="C32" s="127">
        <v>0.10208333333333335</v>
      </c>
      <c r="D32" s="128">
        <v>9.930555555555555E-2</v>
      </c>
      <c r="E32" s="128">
        <v>6.25E-2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9"/>
      <c r="P32" s="100">
        <f>SUM(C32:N32)</f>
        <v>0.2638888888888889</v>
      </c>
    </row>
    <row r="33" spans="2:16" ht="14.1" customHeight="1" thickBot="1" x14ac:dyDescent="0.3">
      <c r="B33" s="25" t="s">
        <v>68</v>
      </c>
      <c r="C33" s="130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2"/>
      <c r="P33" s="133">
        <f>SUM(C33:N33)</f>
        <v>0</v>
      </c>
    </row>
    <row r="34" spans="2:16" ht="14.1" customHeight="1" x14ac:dyDescent="0.25">
      <c r="B34" s="72" t="s">
        <v>169</v>
      </c>
      <c r="C34" s="85">
        <f>C31-C32-C33</f>
        <v>0.17152777777777772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19"/>
      <c r="P34" s="120">
        <f t="shared" si="1"/>
        <v>0.17152777777777772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3" t="s">
        <v>69</v>
      </c>
      <c r="C36" s="191" t="s">
        <v>187</v>
      </c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9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94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9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189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97"/>
      <c r="E53" s="97"/>
      <c r="F53" s="115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18">
        <v>472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2" t="b">
        <v>1</v>
      </c>
      <c r="E59" s="141" t="s">
        <v>79</v>
      </c>
      <c r="F59" s="142"/>
      <c r="G59" s="32" t="b">
        <v>1</v>
      </c>
      <c r="H59" s="149" t="s">
        <v>80</v>
      </c>
      <c r="I59" s="142"/>
      <c r="J59" s="32" t="b">
        <v>1</v>
      </c>
      <c r="K59" s="149" t="s">
        <v>81</v>
      </c>
      <c r="L59" s="142"/>
      <c r="M59" s="32" t="b">
        <v>1</v>
      </c>
      <c r="N59" s="150" t="s">
        <v>82</v>
      </c>
      <c r="O59" s="142"/>
      <c r="P59" s="32" t="b">
        <v>1</v>
      </c>
    </row>
    <row r="60" spans="2:16" ht="20.100000000000001" customHeight="1" x14ac:dyDescent="0.25">
      <c r="B60" s="141" t="s">
        <v>83</v>
      </c>
      <c r="C60" s="142"/>
      <c r="D60" s="32" t="b">
        <v>1</v>
      </c>
      <c r="E60" s="141" t="s">
        <v>84</v>
      </c>
      <c r="F60" s="142"/>
      <c r="G60" s="32" t="b">
        <v>1</v>
      </c>
      <c r="H60" s="149" t="s">
        <v>85</v>
      </c>
      <c r="I60" s="142"/>
      <c r="J60" s="32" t="b">
        <v>1</v>
      </c>
      <c r="K60" s="149" t="s">
        <v>86</v>
      </c>
      <c r="L60" s="142"/>
      <c r="M60" s="32" t="b">
        <v>1</v>
      </c>
      <c r="N60" s="150" t="s">
        <v>87</v>
      </c>
      <c r="O60" s="142"/>
      <c r="P60" s="32" t="b">
        <v>1</v>
      </c>
    </row>
    <row r="61" spans="2:16" ht="20.100000000000001" customHeight="1" x14ac:dyDescent="0.25">
      <c r="B61" s="141" t="s">
        <v>88</v>
      </c>
      <c r="C61" s="142"/>
      <c r="D61" s="32" t="b">
        <v>1</v>
      </c>
      <c r="E61" s="141" t="s">
        <v>89</v>
      </c>
      <c r="F61" s="142"/>
      <c r="G61" s="32" t="b">
        <v>1</v>
      </c>
      <c r="H61" s="149" t="s">
        <v>90</v>
      </c>
      <c r="I61" s="142"/>
      <c r="J61" s="32" t="b">
        <v>1</v>
      </c>
      <c r="K61" s="149" t="s">
        <v>91</v>
      </c>
      <c r="L61" s="142"/>
      <c r="M61" s="32" t="b">
        <v>1</v>
      </c>
      <c r="N61" s="150" t="s">
        <v>92</v>
      </c>
      <c r="O61" s="142"/>
      <c r="P61" s="32" t="b">
        <v>1</v>
      </c>
    </row>
    <row r="62" spans="2:16" ht="20.100000000000001" customHeight="1" x14ac:dyDescent="0.25">
      <c r="B62" s="149" t="s">
        <v>90</v>
      </c>
      <c r="C62" s="142"/>
      <c r="D62" s="32" t="b">
        <v>1</v>
      </c>
      <c r="E62" s="141" t="s">
        <v>93</v>
      </c>
      <c r="F62" s="142"/>
      <c r="G62" s="32" t="b">
        <v>1</v>
      </c>
      <c r="H62" s="149" t="s">
        <v>94</v>
      </c>
      <c r="I62" s="142"/>
      <c r="J62" s="32" t="b">
        <v>0</v>
      </c>
      <c r="K62" s="149" t="s">
        <v>95</v>
      </c>
      <c r="L62" s="142"/>
      <c r="M62" s="32" t="b">
        <v>1</v>
      </c>
      <c r="N62" s="150" t="s">
        <v>85</v>
      </c>
      <c r="O62" s="142"/>
      <c r="P62" s="32" t="b">
        <v>1</v>
      </c>
    </row>
    <row r="63" spans="2:16" ht="20.100000000000001" customHeight="1" x14ac:dyDescent="0.25">
      <c r="B63" s="149" t="s">
        <v>96</v>
      </c>
      <c r="C63" s="142"/>
      <c r="D63" s="32" t="b">
        <v>1</v>
      </c>
      <c r="E63" s="141" t="s">
        <v>97</v>
      </c>
      <c r="F63" s="142"/>
      <c r="G63" s="32" t="b">
        <v>1</v>
      </c>
      <c r="H63" s="37"/>
      <c r="I63" s="38"/>
      <c r="J63" s="39"/>
      <c r="K63" s="149" t="s">
        <v>98</v>
      </c>
      <c r="L63" s="142"/>
      <c r="M63" s="32" t="b">
        <v>1</v>
      </c>
      <c r="N63" s="150" t="s">
        <v>166</v>
      </c>
      <c r="O63" s="142"/>
      <c r="P63" s="32" t="b">
        <v>1</v>
      </c>
    </row>
    <row r="64" spans="2:16" ht="20.100000000000001" customHeight="1" x14ac:dyDescent="0.25">
      <c r="B64" s="149" t="s">
        <v>99</v>
      </c>
      <c r="C64" s="142"/>
      <c r="D64" s="32" t="b">
        <v>0</v>
      </c>
      <c r="E64" s="141" t="s">
        <v>100</v>
      </c>
      <c r="F64" s="142"/>
      <c r="G64" s="32" t="b">
        <v>1</v>
      </c>
      <c r="H64" s="40"/>
      <c r="I64" s="41"/>
      <c r="J64" s="42"/>
      <c r="K64" s="151" t="s">
        <v>101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164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107</v>
      </c>
      <c r="C69" s="143"/>
      <c r="D69" s="50"/>
      <c r="E69" s="50"/>
      <c r="F69" s="145" t="s">
        <v>108</v>
      </c>
      <c r="G69" s="147" t="s">
        <v>109</v>
      </c>
      <c r="H69" s="50"/>
      <c r="I69" s="143" t="s">
        <v>110</v>
      </c>
      <c r="J69" s="14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3">
        <v>-154.78</v>
      </c>
      <c r="D72" s="137">
        <v>-156.35</v>
      </c>
      <c r="E72" s="77" t="s">
        <v>120</v>
      </c>
      <c r="F72" s="93">
        <v>15.7</v>
      </c>
      <c r="G72" s="137">
        <v>15.2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3">
        <v>-139.65</v>
      </c>
      <c r="D73" s="137">
        <v>-142.08000000000001</v>
      </c>
      <c r="E73" s="78" t="s">
        <v>124</v>
      </c>
      <c r="F73" s="94">
        <v>36</v>
      </c>
      <c r="G73" s="138">
        <v>45.8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3">
        <v>-211.14</v>
      </c>
      <c r="D74" s="137">
        <v>-212.08</v>
      </c>
      <c r="E74" s="78" t="s">
        <v>129</v>
      </c>
      <c r="F74" s="103">
        <v>10</v>
      </c>
      <c r="G74" s="103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3">
        <v>-113.12</v>
      </c>
      <c r="D75" s="137">
        <v>-117.26</v>
      </c>
      <c r="E75" s="78" t="s">
        <v>134</v>
      </c>
      <c r="F75" s="103">
        <v>50</v>
      </c>
      <c r="G75" s="103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3">
        <v>21.37</v>
      </c>
      <c r="D76" s="137">
        <v>20.94</v>
      </c>
      <c r="E76" s="78" t="s">
        <v>139</v>
      </c>
      <c r="F76" s="103">
        <v>40</v>
      </c>
      <c r="G76" s="103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3">
        <v>25.54</v>
      </c>
      <c r="D77" s="137">
        <v>24.69</v>
      </c>
      <c r="E77" s="78" t="s">
        <v>144</v>
      </c>
      <c r="F77" s="103">
        <v>160</v>
      </c>
      <c r="G77" s="103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3">
        <v>17.61</v>
      </c>
      <c r="D78" s="137">
        <v>17.55</v>
      </c>
      <c r="E78" s="78" t="s">
        <v>149</v>
      </c>
      <c r="F78" s="95"/>
      <c r="G78" s="13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3">
        <v>18.47</v>
      </c>
      <c r="D79" s="137">
        <v>18.32</v>
      </c>
      <c r="E79" s="77" t="s">
        <v>154</v>
      </c>
      <c r="F79" s="93">
        <v>12.4</v>
      </c>
      <c r="G79" s="137">
        <v>5.6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6">
        <v>2.2799999999999999E-5</v>
      </c>
      <c r="D80" s="140">
        <v>2.2200000000000001E-5</v>
      </c>
      <c r="E80" s="78" t="s">
        <v>159</v>
      </c>
      <c r="F80" s="94">
        <v>43.5</v>
      </c>
      <c r="G80" s="138">
        <v>83.8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181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13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5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8"/>
    </row>
    <row r="91" spans="2:16" ht="15" customHeight="1" x14ac:dyDescent="0.25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2024-08-11T03:05:54Z</dcterms:modified>
</cp:coreProperties>
</file>