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l="1"/>
  <c r="G18" i="1" l="1"/>
  <c r="G19" i="1" l="1"/>
  <c r="H18" i="1" s="1"/>
  <c r="H19" i="1" s="1"/>
  <c r="F18" i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<sst xmlns="http://schemas.openxmlformats.org/spreadsheetml/2006/main" count="216" uniqueCount="196">
  <si>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</si>
  <si>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</si>
  <si>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</si>
  <si>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</si>
  <si>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</si>
  <si>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</si>
  <si>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</si>
  <si>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</si>
  <si>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</si>
  <si>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</si>
  <si>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</si>
  <si>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</si>
  <si>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</si>
  <si>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</si>
  <si>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</si>
  <si>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</si>
  <si>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</si>
  <si>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</si>
  <si>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</si>
  <si>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</si>
  <si>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</si>
  <si>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</si>
  <si>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</si>
  <si>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</si>
  <si>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</si>
  <si>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</si>
  <si>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</si>
  <si>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</si>
  <si>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</si>
  <si>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</si>
  <si>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</si>
  <si>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</si>
  <si>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</si>
  <si>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</si>
  <si>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</si>
  <si>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</si>
  <si>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</si>
  <si>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</si>
  <si>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</si>
  <si>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</si>
  <si>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</si>
  <si>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</si>
  <si>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</si>
  <si>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</si>
  <si>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</si>
  <si>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</si>
  <si>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</si>
  <si>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</si>
  <si>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</si>
  <si>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</si>
  <si>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</si>
  <si>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</si>
  <si>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</si>
  <si>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</si>
  <si>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</si>
  <si>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</si>
  <si>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</si>
  <si>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</si>
  <si>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</si>
  <si>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</si>
  <si>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</si>
  <si>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</si>
  <si>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</si>
  <si>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</si>
  <si>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</si>
  <si>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</si>
  <si>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</si>
  <si>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</si>
  <si>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</si>
  <si>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</si>
  <si>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</si>
  <si>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</si>
  <si>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</si>
  <si>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</si>
  <si>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</si>
  <si>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</si>
  <si>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</si>
  <si>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</si>
  <si>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</si>
  <si>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</si>
  <si>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</si>
  <si>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</si>
  <si>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</si>
  <si>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</si>
  <si>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</si>
  <si>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</si>
  <si>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</si>
  <si>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</si>
  <si>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</si>
  <si>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</si>
  <si>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</si>
  <si>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</si>
  <si>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</si>
  <si>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</si>
  <si>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</si>
  <si>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</si>
  <si>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</si>
  <si>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</si>
  <si>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</si>
  <si>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</si>
  <si>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</si>
  <si>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</si>
  <si>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</si>
  <si>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</si>
  <si>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</si>
  <si>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</si>
  <si>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</si>
  <si>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</si>
  <si>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</si>
  <si>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</si>
  <si>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</si>
  <si>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</si>
  <si>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</si>
  <si>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</si>
  <si>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</si>
  <si>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</si>
  <si>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</si>
  <si>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</si>
  <si>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</si>
  <si>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</si>
  <si>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</si>
  <si>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</si>
  <si>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</si>
  <si>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</si>
  <si>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</si>
  <si>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</si>
  <si>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</si>
  <si>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</si>
  <si>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</si>
  <si>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</si>
  <si>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</si>
  <si>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</si>
  <si>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</si>
  <si>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</si>
  <si>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</si>
  <si>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</si>
  <si>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</si>
  <si>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</si>
  <si>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</si>
  <si>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</si>
  <si>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</si>
  <si>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</si>
  <si>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</si>
  <si>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</si>
  <si>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</si>
  <si>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</si>
  <si>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</si>
  <si>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</si>
  <si>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</si>
  <si>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</si>
  <si>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</si>
  <si>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</si>
  <si>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</si>
  <si>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</si>
  <si>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</si>
  <si>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</si>
  <si>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</si>
  <si>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</si>
  <si>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</si>
  <si>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</si>
  <si>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</si>
  <si>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</si>
  <si>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</si>
  <si>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</si>
  <si>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</si>
  <si>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</si>
  <si>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</si>
  <si>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</si>
  <si>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</si>
  <si>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</si>
  <si>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</si>
  <si>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</si>
  <si>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</si>
  <si>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</si>
  <si>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</si>
  <si>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</si>
  <si>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</si>
  <si>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</si>
  <si>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</si>
  <si>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</si>
  <si>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</si>
  <si>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</si>
  <si>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</si>
  <si>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</si>
  <si>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</si>
  <si>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1) 방풍막연결</t>
    <phoneticPr fontId="3" type="noConversion"/>
  </si>
  <si>
    <t>E</t>
    <phoneticPr fontId="3" type="noConversion"/>
  </si>
  <si>
    <t>S</t>
    <phoneticPr fontId="3" type="noConversion"/>
  </si>
  <si>
    <t>김부진</t>
    <phoneticPr fontId="3" type="noConversion"/>
  </si>
  <si>
    <t xml:space="preserve">2) 장비실EATON UPS, 고장 수리 목적으로 Keegan이 가지고 감. 15개 배터리들 전압 확인 결과, 유독 1개만 전압이 낮게 측정되었다고 함. </t>
    <phoneticPr fontId="3" type="noConversion"/>
  </si>
  <si>
    <t>S</t>
    <phoneticPr fontId="3" type="noConversion"/>
  </si>
  <si>
    <t xml:space="preserve">   Keegan은 15개 모두를 New battery로 교체후 UPS 장착하여 적용하는게 옳다는 의견.  동시에, 긴급 Test 희망시, 최소 2개 New 배터리 필요. </t>
    <phoneticPr fontId="3" type="noConversion"/>
  </si>
  <si>
    <t>Z_032339-032343</t>
    <phoneticPr fontId="3" type="noConversion"/>
  </si>
  <si>
    <t xml:space="preserve">   배터리 품명 :  "DJW12-5.0" Maintenance-free Sealed Lead-acid Battery made by LEOCH(말그림상표)</t>
    <phoneticPr fontId="3" type="noConversion"/>
  </si>
  <si>
    <t>M_032530-032531:M</t>
    <phoneticPr fontId="3" type="noConversion"/>
  </si>
  <si>
    <t xml:space="preserve">3) 돔셔터 AutoSync 동작 하지 않음. Shutter값이 TCS 값에 연동되어 Tracing 하지 않고 그대로 멈춰있음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</si>
</sst>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8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K23" sqref="K2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45497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100</v>
      </c>
      <c r="M3" s="193"/>
      <c r="N3" s="35" t="s">
        <v>3</v>
      </c>
      <c r="O3" s="193">
        <f>(P31-P33)/P31*100</f>
        <v>100</v>
      </c>
      <c r="P3" s="193"/>
    </row>
    <row r="4" spans="2:16" ht="14.25" customHeight="1" x14ac:dyDescent="0.25">
      <c r="B4" s="23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33">
        <v>0.70833333333333337</v>
      </c>
      <c r="D9" s="134">
        <v>2.12</v>
      </c>
      <c r="E9" s="134">
        <v>5.7</v>
      </c>
      <c r="F9" s="134">
        <v>65</v>
      </c>
      <c r="G9" s="95" t="s">
        <v>190</v>
      </c>
      <c r="H9" s="103">
        <v>1.8</v>
      </c>
      <c r="I9" s="119">
        <v>86.1</v>
      </c>
      <c r="J9" s="1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11">
        <v>0.91666666666666663</v>
      </c>
      <c r="D10" s="103">
        <v>2.17</v>
      </c>
      <c r="E10" s="103">
        <v>3.5</v>
      </c>
      <c r="F10" s="103">
        <v>79</v>
      </c>
      <c r="G10" s="135" t="s">
        <v>186</v>
      </c>
      <c r="H10" s="103">
        <v>1.8</v>
      </c>
      <c r="I10" s="212"/>
      <c r="J10" s="10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6">
        <v>0.16666666666666666</v>
      </c>
      <c r="D11" s="217">
        <v>1.56</v>
      </c>
      <c r="E11" s="217">
        <v>3.5</v>
      </c>
      <c r="F11" s="217">
        <v>71</v>
      </c>
      <c r="G11" s="135" t="s">
        <v>187</v>
      </c>
      <c r="H11" s="217">
        <v>3.2</v>
      </c>
      <c r="I11" s="218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1.95</v>
      </c>
      <c r="E12" s="12">
        <f>AVERAGE(E9:E11)</f>
        <v>4.2333333333333334</v>
      </c>
      <c r="F12" s="13">
        <f>AVERAGE(F9:F11)</f>
        <v>71.666666666666671</v>
      </c>
      <c r="G12" s="14"/>
      <c r="H12" s="15">
        <f>AVERAGE(H9:H11)</f>
        <v>2.2666666666666671</v>
      </c>
      <c r="I12" s="16"/>
      <c r="J12" s="17">
        <f>AVERAGE(J9:J11)</f>
        <v>2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180</v>
      </c>
      <c r="E16" s="118" t="s">
        <v>181</v>
      </c>
      <c r="F16" s="118" t="s">
        <v>182</v>
      </c>
      <c r="G16" s="118" t="s">
        <v>183</v>
      </c>
      <c r="H16" s="118" t="s">
        <v>184</v>
      </c>
      <c r="I16" s="85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0.65416666666666667</v>
      </c>
      <c r="D17" s="117">
        <v>0.65555555555555556</v>
      </c>
      <c r="E17" s="117">
        <v>0.69444444444444453</v>
      </c>
      <c r="F17" s="117">
        <v>4.0972222222222222E-2</v>
      </c>
      <c r="G17" s="117">
        <v>0.17500000000000002</v>
      </c>
      <c r="H17" s="117">
        <v>0.19583333333333333</v>
      </c>
      <c r="I17" s="86"/>
      <c r="J17" s="86"/>
      <c r="K17" s="86"/>
      <c r="L17" s="86"/>
      <c r="M17" s="86"/>
      <c r="N17" s="86"/>
      <c r="O17" s="86"/>
      <c r="P17" s="117">
        <v>0.19999999999999998</v>
      </c>
    </row>
    <row r="18" spans="2:16" ht="14.1" customHeight="1" x14ac:dyDescent="0.25">
      <c r="B18" s="24" t="s">
        <v>43</v>
      </c>
      <c r="C18" s="118">
        <v>32214</v>
      </c>
      <c r="D18" s="118">
        <f>C18+1</f>
        <v>32215</v>
      </c>
      <c r="E18" s="118">
        <f>D19+1</f>
        <v>32220</v>
      </c>
      <c r="F18" s="118">
        <f>E19+1</f>
        <v>32445</v>
      </c>
      <c r="G18" s="118">
        <f>F19+1</f>
        <v>32530</v>
      </c>
      <c r="H18" s="118">
        <f>G19+1</f>
        <v>32542</v>
      </c>
      <c r="I18" s="85"/>
      <c r="J18" s="85"/>
      <c r="K18" s="85"/>
      <c r="L18" s="85"/>
      <c r="M18" s="85"/>
      <c r="N18" s="85"/>
      <c r="O18" s="85"/>
      <c r="P18" s="118">
        <f>MAX(C18:O19)+1</f>
        <v>32547</v>
      </c>
    </row>
    <row r="19" spans="2:16" ht="14.1" customHeight="1" thickBot="1" x14ac:dyDescent="0.3">
      <c r="B19" s="9" t="s">
        <v>44</v>
      </c>
      <c r="C19" s="87"/>
      <c r="D19" s="118">
        <f>D18+4</f>
        <v>32219</v>
      </c>
      <c r="E19" s="118">
        <v>32444</v>
      </c>
      <c r="F19" s="118">
        <v>32529</v>
      </c>
      <c r="G19" s="118">
        <f>G18+11</f>
        <v>32541</v>
      </c>
      <c r="H19" s="118">
        <f>H18+4</f>
        <v>32546</v>
      </c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5</v>
      </c>
      <c r="E20" s="22">
        <f t="shared" ref="E20:O20" si="0">IF(ISNUMBER(E18),E19-E18+1,"")</f>
        <v>225</v>
      </c>
      <c r="F20" s="115">
        <f t="shared" si="0"/>
        <v>85</v>
      </c>
      <c r="G20" s="97">
        <f t="shared" si="0"/>
        <v>12</v>
      </c>
      <c r="H20" s="22">
        <f t="shared" si="0"/>
        <v>5</v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30"/>
      <c r="D23" s="130"/>
      <c r="E23" s="128" t="s">
        <v>49</v>
      </c>
      <c r="F23" s="204" t="s">
        <v>179</v>
      </c>
      <c r="G23" s="204"/>
      <c r="H23" s="204"/>
      <c r="I23" s="204"/>
      <c r="J23" s="106"/>
      <c r="K23" s="106"/>
      <c r="L23" s="95" t="s">
        <v>50</v>
      </c>
      <c r="M23" s="201" t="s">
        <v>179</v>
      </c>
      <c r="N23" s="201"/>
      <c r="O23" s="201"/>
      <c r="P23" s="201"/>
    </row>
    <row r="24" spans="2:16" ht="13.5" customHeight="1" x14ac:dyDescent="0.25">
      <c r="B24" s="202"/>
      <c r="C24" s="131"/>
      <c r="D24" s="131"/>
      <c r="E24" s="129" t="s">
        <v>178</v>
      </c>
      <c r="F24" s="204" t="s">
        <v>179</v>
      </c>
      <c r="G24" s="204"/>
      <c r="H24" s="204"/>
      <c r="I24" s="204"/>
      <c r="J24" s="107"/>
      <c r="K24" s="107"/>
      <c r="L24" s="95" t="s">
        <v>52</v>
      </c>
      <c r="M24" s="201" t="s">
        <v>179</v>
      </c>
      <c r="N24" s="201"/>
      <c r="O24" s="201"/>
      <c r="P24" s="201"/>
    </row>
    <row r="25" spans="2:16" ht="13.5" customHeight="1" x14ac:dyDescent="0.25">
      <c r="B25" s="202"/>
      <c r="C25" s="131"/>
      <c r="D25" s="131"/>
      <c r="E25" s="129" t="s">
        <v>52</v>
      </c>
      <c r="F25" s="204" t="s">
        <v>179</v>
      </c>
      <c r="G25" s="204"/>
      <c r="H25" s="204"/>
      <c r="I25" s="204"/>
      <c r="J25" s="107"/>
      <c r="K25" s="107"/>
      <c r="L25" s="95" t="s">
        <v>51</v>
      </c>
      <c r="M25" s="201" t="s">
        <v>179</v>
      </c>
      <c r="N25" s="201"/>
      <c r="O25" s="201"/>
      <c r="P25" s="201"/>
    </row>
    <row r="26" spans="2:16" ht="13.5" customHeight="1" x14ac:dyDescent="0.25">
      <c r="B26" s="202"/>
      <c r="C26" s="131"/>
      <c r="D26" s="131"/>
      <c r="E26" s="129" t="s">
        <v>50</v>
      </c>
      <c r="F26" s="204" t="s">
        <v>179</v>
      </c>
      <c r="G26" s="204"/>
      <c r="H26" s="204"/>
      <c r="I26" s="204"/>
      <c r="J26" s="96"/>
      <c r="K26" s="96"/>
      <c r="L26" s="95" t="s">
        <v>49</v>
      </c>
      <c r="M26" s="201" t="s">
        <v>179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53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0.32569444444444445</v>
      </c>
      <c r="D30" s="112">
        <v>0.12361111111111112</v>
      </c>
      <c r="E30" s="112"/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0.44930555555555557</v>
      </c>
    </row>
    <row r="31" spans="2:16" ht="14.1" customHeight="1" x14ac:dyDescent="0.25">
      <c r="B31" s="25" t="s">
        <v>172</v>
      </c>
      <c r="C31" s="214">
        <v>0.34652777777777777</v>
      </c>
      <c r="D31" s="215">
        <v>0.13402777777777777</v>
      </c>
      <c r="E31" s="120"/>
      <c r="F31" s="120"/>
      <c r="G31" s="120"/>
      <c r="H31" s="120"/>
      <c r="I31" s="120"/>
      <c r="J31" s="120"/>
      <c r="K31" s="215">
        <v>2.0833333333333332E-2</v>
      </c>
      <c r="L31" s="120"/>
      <c r="M31" s="120"/>
      <c r="N31" s="120"/>
      <c r="O31" s="121"/>
      <c r="P31" s="105">
        <f>SUM(C31:N31)</f>
        <v>0.50138888888888888</v>
      </c>
    </row>
    <row r="32" spans="2:16" ht="14.1" customHeight="1" x14ac:dyDescent="0.25">
      <c r="B32" s="25" t="s">
        <v>68</v>
      </c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P32" s="105">
        <f>SUM(C32:N32)</f>
        <v>0</v>
      </c>
    </row>
    <row r="33" spans="2:16" ht="14.1" customHeight="1" thickBot="1" x14ac:dyDescent="0.3">
      <c r="B33" s="25" t="s">
        <v>69</v>
      </c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  <c r="P33" s="132">
        <f>SUM(C33:N33)</f>
        <v>0</v>
      </c>
    </row>
    <row r="34" spans="2:16" ht="14.1" customHeight="1" x14ac:dyDescent="0.25">
      <c r="B34" s="72" t="s">
        <v>170</v>
      </c>
      <c r="C34" s="90">
        <f>C31-C32-C33</f>
        <v>0.34652777777777777</v>
      </c>
      <c r="D34" s="90">
        <f t="shared" ref="D34:P34" si="1">D31-D32-D33</f>
        <v>0.13402777777777777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2.0833333333333332E-2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0.50138888888888888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87" t="s">
        <v>70</v>
      </c>
      <c r="C36" s="186" t="s">
        <v>192</v>
      </c>
      <c r="D36" s="186"/>
      <c r="E36" s="186" t="s">
        <v>194</v>
      </c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8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8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8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71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169</v>
      </c>
      <c r="C53" s="168"/>
      <c r="D53" s="102"/>
      <c r="E53" s="102"/>
      <c r="F53" s="102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168</v>
      </c>
      <c r="C54" s="170"/>
      <c r="D54" s="170"/>
      <c r="E54" s="170"/>
      <c r="F54" s="213">
        <v>605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72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73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74</v>
      </c>
      <c r="O57" s="150"/>
      <c r="P57" s="153"/>
    </row>
    <row r="58" spans="2:16" ht="17.100000000000001" customHeight="1" x14ac:dyDescent="0.25">
      <c r="B58" s="154" t="s">
        <v>75</v>
      </c>
      <c r="C58" s="155"/>
      <c r="D58" s="156"/>
      <c r="E58" s="154" t="s">
        <v>76</v>
      </c>
      <c r="F58" s="155"/>
      <c r="G58" s="156"/>
      <c r="H58" s="155" t="s">
        <v>77</v>
      </c>
      <c r="I58" s="155"/>
      <c r="J58" s="155"/>
      <c r="K58" s="157" t="s">
        <v>78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79</v>
      </c>
      <c r="C59" s="137"/>
      <c r="D59" s="32" t="b">
        <v>1</v>
      </c>
      <c r="E59" s="136" t="s">
        <v>80</v>
      </c>
      <c r="F59" s="137"/>
      <c r="G59" s="32" t="b">
        <v>1</v>
      </c>
      <c r="H59" s="144" t="s">
        <v>81</v>
      </c>
      <c r="I59" s="137"/>
      <c r="J59" s="32" t="b">
        <v>1</v>
      </c>
      <c r="K59" s="144" t="s">
        <v>82</v>
      </c>
      <c r="L59" s="137"/>
      <c r="M59" s="32" t="b">
        <v>1</v>
      </c>
      <c r="N59" s="145" t="s">
        <v>83</v>
      </c>
      <c r="O59" s="137"/>
      <c r="P59" s="32" t="b">
        <v>1</v>
      </c>
    </row>
    <row r="60" spans="2:16" ht="20.100000000000001" customHeight="1" x14ac:dyDescent="0.25">
      <c r="B60" s="136" t="s">
        <v>84</v>
      </c>
      <c r="C60" s="137"/>
      <c r="D60" s="32" t="b">
        <v>1</v>
      </c>
      <c r="E60" s="136" t="s">
        <v>85</v>
      </c>
      <c r="F60" s="137"/>
      <c r="G60" s="32" t="b">
        <v>1</v>
      </c>
      <c r="H60" s="144" t="s">
        <v>86</v>
      </c>
      <c r="I60" s="137"/>
      <c r="J60" s="32" t="b">
        <v>1</v>
      </c>
      <c r="K60" s="144" t="s">
        <v>87</v>
      </c>
      <c r="L60" s="137"/>
      <c r="M60" s="32" t="b">
        <v>1</v>
      </c>
      <c r="N60" s="145" t="s">
        <v>88</v>
      </c>
      <c r="O60" s="137"/>
      <c r="P60" s="32" t="b">
        <v>1</v>
      </c>
    </row>
    <row r="61" spans="2:16" ht="20.100000000000001" customHeight="1" x14ac:dyDescent="0.25">
      <c r="B61" s="136" t="s">
        <v>89</v>
      </c>
      <c r="C61" s="137"/>
      <c r="D61" s="32" t="b">
        <v>1</v>
      </c>
      <c r="E61" s="136" t="s">
        <v>90</v>
      </c>
      <c r="F61" s="137"/>
      <c r="G61" s="32" t="b">
        <v>1</v>
      </c>
      <c r="H61" s="144" t="s">
        <v>91</v>
      </c>
      <c r="I61" s="137"/>
      <c r="J61" s="32" t="b">
        <v>1</v>
      </c>
      <c r="K61" s="144" t="s">
        <v>92</v>
      </c>
      <c r="L61" s="137"/>
      <c r="M61" s="32" t="b">
        <v>1</v>
      </c>
      <c r="N61" s="145" t="s">
        <v>93</v>
      </c>
      <c r="O61" s="137"/>
      <c r="P61" s="32" t="b">
        <v>1</v>
      </c>
    </row>
    <row r="62" spans="2:16" ht="20.100000000000001" customHeight="1" x14ac:dyDescent="0.25">
      <c r="B62" s="144" t="s">
        <v>91</v>
      </c>
      <c r="C62" s="137"/>
      <c r="D62" s="32" t="b">
        <v>1</v>
      </c>
      <c r="E62" s="136" t="s">
        <v>94</v>
      </c>
      <c r="F62" s="137"/>
      <c r="G62" s="32" t="b">
        <v>1</v>
      </c>
      <c r="H62" s="144" t="s">
        <v>95</v>
      </c>
      <c r="I62" s="137"/>
      <c r="J62" s="32" t="b">
        <v>0</v>
      </c>
      <c r="K62" s="144" t="s">
        <v>96</v>
      </c>
      <c r="L62" s="137"/>
      <c r="M62" s="32" t="b">
        <v>1</v>
      </c>
      <c r="N62" s="145" t="s">
        <v>86</v>
      </c>
      <c r="O62" s="137"/>
      <c r="P62" s="32" t="b">
        <v>1</v>
      </c>
    </row>
    <row r="63" spans="2:16" ht="20.100000000000001" customHeight="1" x14ac:dyDescent="0.25">
      <c r="B63" s="144" t="s">
        <v>97</v>
      </c>
      <c r="C63" s="137"/>
      <c r="D63" s="32" t="b">
        <v>1</v>
      </c>
      <c r="E63" s="136" t="s">
        <v>98</v>
      </c>
      <c r="F63" s="137"/>
      <c r="G63" s="32" t="b">
        <v>1</v>
      </c>
      <c r="H63" s="37"/>
      <c r="I63" s="38"/>
      <c r="J63" s="39"/>
      <c r="K63" s="144" t="s">
        <v>99</v>
      </c>
      <c r="L63" s="137"/>
      <c r="M63" s="32" t="b">
        <v>1</v>
      </c>
      <c r="N63" s="145" t="s">
        <v>167</v>
      </c>
      <c r="O63" s="137"/>
      <c r="P63" s="32" t="b">
        <v>1</v>
      </c>
    </row>
    <row r="64" spans="2:16" ht="20.100000000000001" customHeight="1" x14ac:dyDescent="0.25">
      <c r="B64" s="144" t="s">
        <v>100</v>
      </c>
      <c r="C64" s="137"/>
      <c r="D64" s="32" t="b">
        <v>0</v>
      </c>
      <c r="E64" s="136" t="s">
        <v>101</v>
      </c>
      <c r="F64" s="137"/>
      <c r="G64" s="32" t="b">
        <v>1</v>
      </c>
      <c r="H64" s="40"/>
      <c r="I64" s="41"/>
      <c r="J64" s="42"/>
      <c r="K64" s="146" t="s">
        <v>102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165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108</v>
      </c>
      <c r="C69" s="138"/>
      <c r="D69" s="50"/>
      <c r="E69" s="50"/>
      <c r="F69" s="140" t="s">
        <v>109</v>
      </c>
      <c r="G69" s="142" t="s">
        <v>110</v>
      </c>
      <c r="H69" s="50"/>
      <c r="I69" s="138" t="s">
        <v>111</v>
      </c>
      <c r="J69" s="138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-153.54</v>
      </c>
      <c r="D72" s="219">
        <v>-156.14599999999999</v>
      </c>
      <c r="E72" s="78" t="s">
        <v>121</v>
      </c>
      <c r="F72" s="98">
        <v>18.7</v>
      </c>
      <c r="G72" s="219">
        <v>17.2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-137.35300000000001</v>
      </c>
      <c r="D73" s="219">
        <v>-142.465</v>
      </c>
      <c r="E73" s="79" t="s">
        <v>125</v>
      </c>
      <c r="F73" s="99">
        <v>26</v>
      </c>
      <c r="G73" s="220">
        <v>27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-210.179</v>
      </c>
      <c r="D74" s="219">
        <v>-211.96</v>
      </c>
      <c r="E74" s="79" t="s">
        <v>130</v>
      </c>
      <c r="F74" s="108">
        <v>0</v>
      </c>
      <c r="G74" s="108">
        <v>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-112.75</v>
      </c>
      <c r="D75" s="219">
        <v>-117.444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24.361000000000001</v>
      </c>
      <c r="D76" s="219">
        <v>21.276</v>
      </c>
      <c r="E76" s="79" t="s">
        <v>140</v>
      </c>
      <c r="F76" s="108">
        <v>50</v>
      </c>
      <c r="G76" s="10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28.762</v>
      </c>
      <c r="D77" s="219">
        <v>24.788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20.686</v>
      </c>
      <c r="D78" s="219">
        <v>17.954000000000001</v>
      </c>
      <c r="E78" s="79" t="s">
        <v>150</v>
      </c>
      <c r="F78" s="100"/>
      <c r="G78" s="221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21.542000000000002</v>
      </c>
      <c r="D79" s="219">
        <v>18.745999999999999</v>
      </c>
      <c r="E79" s="78" t="s">
        <v>155</v>
      </c>
      <c r="F79" s="98">
        <v>16.8</v>
      </c>
      <c r="G79" s="219">
        <v>6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2.16E-5</v>
      </c>
      <c r="D80" s="222">
        <v>2.1299999999999999E-5</v>
      </c>
      <c r="E80" s="79" t="s">
        <v>160</v>
      </c>
      <c r="F80" s="99">
        <v>36.700000000000003</v>
      </c>
      <c r="G80" s="220">
        <v>72.8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94" t="s">
        <v>164</v>
      </c>
      <c r="C84" s="194"/>
    </row>
    <row r="85" spans="2:16" ht="15" customHeight="1" x14ac:dyDescent="0.25">
      <c r="B85" s="195" t="s">
        <v>185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 t="s">
        <v>189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198" t="s">
        <v>191</v>
      </c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200"/>
    </row>
    <row r="88" spans="2:16" ht="15" customHeight="1" x14ac:dyDescent="0.25">
      <c r="B88" s="198" t="s">
        <v>193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200"/>
    </row>
    <row r="89" spans="2:16" ht="15" customHeight="1" x14ac:dyDescent="0.25">
      <c r="B89" s="198" t="s">
        <v>195</v>
      </c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200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2024-07-25T04:57:54Z</dcterms:modified>
</cp:coreProperties>
</file>