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76E87F29-9FC0-4CC1-9403-AFABFCC2E1DB}" xr6:coauthVersionLast="36" xr6:coauthVersionMax="36" xr10:uidLastSave="{00000000-0000-0000-0000-000000000000}"/>
  <bookViews>
    <workbookView xWindow="0" yWindow="0" windowWidth="16215" windowHeight="12255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 l="1"/>
  <c r="D19" i="1" s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<sst xmlns="http://schemas.openxmlformats.org/spreadsheetml/2006/main" count="215" uniqueCount="198">
  <si>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</si>
  <si>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</si>
  <si>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</si>
  <si>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</si>
  <si>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</si>
  <si>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</si>
  <si>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</si>
  <si>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</si>
  <si>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</si>
  <si>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</si>
  <si>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</si>
  <si>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</si>
  <si>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</si>
  <si>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</si>
  <si>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</si>
  <si>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</si>
  <si>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</si>
  <si>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</si>
  <si>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</si>
  <si>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</si>
  <si>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</si>
  <si>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</si>
  <si>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</si>
  <si>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</si>
  <si>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</si>
  <si>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</si>
  <si>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</si>
  <si>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</si>
  <si>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</si>
  <si>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</si>
  <si>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</si>
  <si>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</si>
  <si>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</si>
  <si>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</si>
  <si>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</si>
  <si>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</si>
  <si>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</si>
  <si>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</si>
  <si>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</si>
  <si>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</si>
  <si>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</si>
  <si>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</si>
  <si>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</si>
  <si>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</si>
  <si>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</si>
  <si>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</si>
  <si>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</si>
  <si>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</si>
  <si>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</si>
  <si>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</si>
  <si>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</si>
  <si>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</si>
  <si>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</si>
  <si>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</si>
  <si>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</si>
  <si>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</si>
  <si>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</si>
  <si>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</si>
  <si>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</si>
  <si>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</si>
  <si>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</si>
  <si>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</si>
  <si>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</si>
  <si>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</si>
  <si>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</si>
  <si>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</si>
  <si>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</si>
  <si>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</si>
  <si>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</si>
  <si>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</si>
  <si>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</si>
  <si>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</si>
  <si>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</si>
  <si>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</si>
  <si>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</si>
  <si>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</si>
  <si>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</si>
  <si>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</si>
  <si>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</si>
  <si>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</si>
  <si>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</si>
  <si>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</si>
  <si>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</si>
  <si>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</si>
  <si>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</si>
  <si>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</si>
  <si>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</si>
  <si>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</si>
  <si>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</si>
  <si>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</si>
  <si>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</si>
  <si>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</si>
  <si>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</si>
  <si>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</si>
  <si>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</si>
  <si>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</si>
  <si>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</si>
  <si>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</si>
  <si>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</si>
  <si>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</si>
  <si>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</si>
  <si>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</si>
  <si>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</si>
  <si>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</si>
  <si>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</si>
  <si>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</si>
  <si>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</si>
  <si>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</si>
  <si>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</si>
  <si>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</si>
  <si>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</si>
  <si>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</si>
  <si>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</si>
  <si>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</si>
  <si>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</si>
  <si>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</si>
  <si>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</si>
  <si>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</si>
  <si>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</si>
  <si>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</si>
  <si>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</si>
  <si>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</si>
  <si>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</si>
  <si>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</si>
  <si>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</si>
  <si>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</si>
  <si>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</si>
  <si>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</si>
  <si>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</si>
  <si>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</si>
  <si>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</si>
  <si>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</si>
  <si>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</si>
  <si>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</si>
  <si>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</si>
  <si>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</si>
  <si>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</si>
  <si>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</si>
  <si>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</si>
  <si>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</si>
  <si>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</si>
  <si>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</si>
  <si>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</si>
  <si>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</si>
  <si>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</si>
  <si>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</si>
  <si>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</si>
  <si>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</si>
  <si>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</si>
  <si>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</si>
  <si>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</si>
  <si>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</si>
  <si>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</si>
  <si>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</si>
  <si>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</si>
  <si>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</si>
  <si>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</si>
  <si>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</si>
  <si>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</si>
  <si>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</si>
  <si>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</si>
  <si>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</si>
  <si>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</si>
  <si>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</si>
  <si>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</si>
  <si>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</si>
  <si>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</si>
  <si>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</si>
  <si>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</si>
  <si>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</si>
  <si>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</si>
  <si>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</si>
  <si>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</si>
  <si>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</si>
  <si>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</si>
  <si>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</si>
  <si>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</si>
  <si>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</si>
  <si>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</si>
  <si>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</si>
  <si>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</si>
  <si>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현대섭</t>
    <phoneticPr fontId="3" type="noConversion"/>
  </si>
  <si>
    <t>N</t>
    <phoneticPr fontId="3" type="noConversion"/>
  </si>
  <si>
    <t>N</t>
    <phoneticPr fontId="3" type="noConversion"/>
  </si>
  <si>
    <t>ALL</t>
    <phoneticPr fontId="3" type="noConversion"/>
  </si>
  <si>
    <t>BLG</t>
    <phoneticPr fontId="3" type="noConversion"/>
  </si>
  <si>
    <t>C_30328-30334</t>
    <phoneticPr fontId="3" type="noConversion"/>
  </si>
  <si>
    <t>[17:34] 짙은 구름으로 관측대기 [20:35] 관측재계</t>
    <phoneticPr fontId="3" type="noConversion"/>
  </si>
  <si>
    <t>E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</si>
  <si>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</si>
  <si>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</si>
  <si>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</si>
  <si>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60S/8K 45S/16K 30S/10K</t>
    <phoneticPr fontId="3" type="noConversion"/>
  </si>
  <si>
    <t>60S/6K 45S/7K 30S/13K</t>
    <phoneticPr fontId="3" type="noConversion"/>
  </si>
  <si>
    <t>1) 방풍막 고장으로 분리</t>
    <phoneticPr fontId="3" type="noConversion"/>
  </si>
  <si>
    <t>M_30458-30459:T</t>
    <phoneticPr fontId="3" type="noConversion"/>
  </si>
  <si>
    <t>S_30460:M</t>
    <phoneticPr fontId="3" type="noConversion"/>
  </si>
  <si>
    <t>E_30468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</si>
</sst>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20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" zoomScale="140" zoomScaleNormal="140" workbookViewId="0">
      <selection activeCell="I36" sqref="I36:J36"/>
    </sheetView>
  </sheetViews>
  <sheetFormatPr defaultColWidth="0" defaultRowHeight="11.25" zeroHeight="1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/>
    <row r="2" spans="2:16" ht="14.25" customHeight="1" thickBot="1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23" t="s">
        <v>1</v>
      </c>
      <c r="C3" s="155">
        <v>45488</v>
      </c>
      <c r="D3" s="156"/>
      <c r="E3" s="1"/>
      <c r="F3" s="1"/>
      <c r="G3" s="1"/>
      <c r="H3" s="1"/>
      <c r="I3" s="1"/>
      <c r="J3" s="1"/>
      <c r="K3" s="35" t="s">
        <v>2</v>
      </c>
      <c r="L3" s="157">
        <f>(P31-(P32+P33))/P31*100</f>
        <v>83.263009845288323</v>
      </c>
      <c r="M3" s="157"/>
      <c r="N3" s="35" t="s">
        <v>3</v>
      </c>
      <c r="O3" s="157">
        <f>(P31-P33)/P31*100</f>
        <v>100</v>
      </c>
      <c r="P3" s="157"/>
    </row>
    <row r="4" spans="2:16" ht="14.25" customHeight="1">
      <c r="B4" s="2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24" t="s">
        <v>21</v>
      </c>
      <c r="C9" s="108">
        <v>0.70833333333333337</v>
      </c>
      <c r="D9" s="109"/>
      <c r="E9" s="109">
        <v>3.7</v>
      </c>
      <c r="F9" s="109">
        <v>65</v>
      </c>
      <c r="G9" s="95" t="s">
        <v>183</v>
      </c>
      <c r="H9" s="110">
        <v>1.4</v>
      </c>
      <c r="I9" s="136">
        <v>69</v>
      </c>
      <c r="J9" s="11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0" customFormat="1" ht="14.25" customHeight="1">
      <c r="B10" s="81" t="s">
        <v>22</v>
      </c>
      <c r="C10" s="129">
        <v>0.91666666666666663</v>
      </c>
      <c r="D10" s="110">
        <v>1.9</v>
      </c>
      <c r="E10" s="110">
        <v>4.0999999999999996</v>
      </c>
      <c r="F10" s="110">
        <v>49</v>
      </c>
      <c r="G10" s="136" t="s">
        <v>188</v>
      </c>
      <c r="H10" s="110">
        <v>1.8</v>
      </c>
      <c r="I10" s="130"/>
      <c r="J10" s="11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0" customFormat="1" ht="14.25" customHeight="1" thickBot="1">
      <c r="B11" s="82" t="s">
        <v>23</v>
      </c>
      <c r="C11" s="132">
        <v>0.16666666666666666</v>
      </c>
      <c r="D11" s="133">
        <v>2.2000000000000002</v>
      </c>
      <c r="E11" s="133">
        <v>2.5</v>
      </c>
      <c r="F11" s="133">
        <v>60</v>
      </c>
      <c r="G11" s="136" t="s">
        <v>182</v>
      </c>
      <c r="H11" s="133">
        <v>1.4</v>
      </c>
      <c r="I11" s="134"/>
      <c r="J11" s="111">
        <f>IF(L11, 1, 0) + IF(M11, 2, 0) + IF(N11, 4, 0) + IF(O11, 8, 0) + IF(P11, 16, 0)</f>
        <v>9</v>
      </c>
      <c r="K11" s="83" t="b">
        <v>0</v>
      </c>
      <c r="L11" s="83" t="b">
        <v>1</v>
      </c>
      <c r="M11" s="83" t="b">
        <v>0</v>
      </c>
      <c r="N11" s="83" t="b">
        <v>0</v>
      </c>
      <c r="O11" s="83" t="b">
        <v>1</v>
      </c>
      <c r="P11" s="83" t="b">
        <v>0</v>
      </c>
    </row>
    <row r="12" spans="2:16" ht="14.25" customHeight="1" thickBot="1">
      <c r="B12" s="10" t="s">
        <v>24</v>
      </c>
      <c r="C12" s="11">
        <f>(24-C9)+C11</f>
        <v>23.458333333333336</v>
      </c>
      <c r="D12" s="12">
        <f>AVERAGE(D9:D11)</f>
        <v>2.0499999999999998</v>
      </c>
      <c r="E12" s="12">
        <f>AVERAGE(E9:E11)</f>
        <v>3.4333333333333336</v>
      </c>
      <c r="F12" s="13">
        <f>AVERAGE(F9:F11)</f>
        <v>58</v>
      </c>
      <c r="G12" s="14"/>
      <c r="H12" s="15">
        <f>AVERAGE(H9:H11)</f>
        <v>1.5333333333333332</v>
      </c>
      <c r="I12" s="16"/>
      <c r="J12" s="17">
        <f>AVERAGE(J9:J11)</f>
        <v>3.6666666666666665</v>
      </c>
      <c r="K12" s="84"/>
      <c r="L12" s="84"/>
      <c r="M12" s="84"/>
      <c r="N12" s="84"/>
      <c r="O12" s="84"/>
      <c r="P12" s="84"/>
    </row>
    <row r="13" spans="2:16" ht="14.1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>
      <c r="B16" s="24" t="s">
        <v>40</v>
      </c>
      <c r="C16" s="105" t="s">
        <v>178</v>
      </c>
      <c r="D16" s="107" t="s">
        <v>184</v>
      </c>
      <c r="E16" s="107" t="s">
        <v>185</v>
      </c>
      <c r="F16" s="107" t="s">
        <v>189</v>
      </c>
      <c r="G16" s="107" t="s">
        <v>190</v>
      </c>
      <c r="H16" s="107" t="s">
        <v>191</v>
      </c>
      <c r="I16" s="85"/>
      <c r="J16" s="118"/>
      <c r="K16" s="86"/>
      <c r="L16" s="85"/>
      <c r="M16" s="85"/>
      <c r="N16" s="85"/>
      <c r="O16" s="85"/>
      <c r="P16" s="107" t="s">
        <v>41</v>
      </c>
    </row>
    <row r="17" spans="2:16" ht="14.1" customHeight="1">
      <c r="B17" s="24" t="s">
        <v>42</v>
      </c>
      <c r="C17" s="106">
        <v>0.65555555555555556</v>
      </c>
      <c r="D17" s="106">
        <v>0.65694444444444444</v>
      </c>
      <c r="E17" s="106">
        <v>0.70277777777777783</v>
      </c>
      <c r="F17" s="106">
        <v>6.25E-2</v>
      </c>
      <c r="G17" s="106">
        <v>0.17708333333333334</v>
      </c>
      <c r="H17" s="106">
        <v>0.19652777777777777</v>
      </c>
      <c r="I17" s="86"/>
      <c r="J17" s="86"/>
      <c r="K17" s="86"/>
      <c r="L17" s="86"/>
      <c r="M17" s="86"/>
      <c r="N17" s="86"/>
      <c r="O17" s="86"/>
      <c r="P17" s="106">
        <v>0.21180555555555555</v>
      </c>
    </row>
    <row r="18" spans="2:16" ht="14.1" customHeight="1">
      <c r="B18" s="24" t="s">
        <v>43</v>
      </c>
      <c r="C18" s="107">
        <v>30307</v>
      </c>
      <c r="D18" s="107">
        <f>C18+1</f>
        <v>30308</v>
      </c>
      <c r="E18" s="107">
        <f>D19+1</f>
        <v>30313</v>
      </c>
      <c r="F18" s="107">
        <f>E19+1</f>
        <v>30469</v>
      </c>
      <c r="G18" s="107">
        <f>F19+1</f>
        <v>30541</v>
      </c>
      <c r="H18" s="107">
        <v>30550</v>
      </c>
      <c r="I18" s="85"/>
      <c r="J18" s="86"/>
      <c r="K18" s="85"/>
      <c r="L18" s="85"/>
      <c r="M18" s="85"/>
      <c r="N18" s="85"/>
      <c r="O18" s="85"/>
      <c r="P18" s="107">
        <f>MAX(C18:O19)+1</f>
        <v>30561</v>
      </c>
    </row>
    <row r="19" spans="2:16" ht="14.1" customHeight="1" thickBot="1">
      <c r="B19" s="9" t="s">
        <v>44</v>
      </c>
      <c r="C19" s="87"/>
      <c r="D19" s="107">
        <f>D18+4</f>
        <v>30312</v>
      </c>
      <c r="E19" s="107">
        <v>30468</v>
      </c>
      <c r="F19" s="107">
        <v>30540</v>
      </c>
      <c r="G19" s="107">
        <v>30549</v>
      </c>
      <c r="H19" s="107">
        <v>30560</v>
      </c>
      <c r="I19" s="85"/>
      <c r="J19" s="86"/>
      <c r="K19" s="88"/>
      <c r="L19" s="88"/>
      <c r="M19" s="88"/>
      <c r="N19" s="85"/>
      <c r="O19" s="85"/>
      <c r="P19" s="87"/>
    </row>
    <row r="20" spans="2:16" ht="14.1" customHeight="1" thickBot="1">
      <c r="B20" s="21" t="s">
        <v>45</v>
      </c>
      <c r="C20" s="137"/>
      <c r="D20" s="138">
        <f>IF(ISNUMBER(D18),D19-D18+1,"")</f>
        <v>5</v>
      </c>
      <c r="E20" s="22">
        <f t="shared" ref="E20:O20" si="0">IF(ISNUMBER(E18),E19-E18+1,"")</f>
        <v>156</v>
      </c>
      <c r="F20" s="22">
        <f t="shared" si="0"/>
        <v>72</v>
      </c>
      <c r="G20" s="22">
        <f t="shared" si="0"/>
        <v>9</v>
      </c>
      <c r="H20" s="22">
        <f t="shared" si="0"/>
        <v>11</v>
      </c>
      <c r="I20" s="97" t="str">
        <f t="shared" si="0"/>
        <v/>
      </c>
      <c r="J20" s="22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3" t="s">
        <v>46</v>
      </c>
      <c r="C22" s="24" t="s">
        <v>21</v>
      </c>
      <c r="D22" s="24" t="s">
        <v>23</v>
      </c>
      <c r="E22" s="24" t="s">
        <v>47</v>
      </c>
      <c r="F22" s="164" t="s">
        <v>48</v>
      </c>
      <c r="G22" s="164"/>
      <c r="H22" s="164"/>
      <c r="I22" s="164"/>
      <c r="J22" s="24" t="s">
        <v>21</v>
      </c>
      <c r="K22" s="24" t="s">
        <v>23</v>
      </c>
      <c r="L22" s="24" t="s">
        <v>47</v>
      </c>
      <c r="M22" s="164" t="s">
        <v>48</v>
      </c>
      <c r="N22" s="164"/>
      <c r="O22" s="164"/>
      <c r="P22" s="164"/>
    </row>
    <row r="23" spans="2:16" ht="13.5" customHeight="1">
      <c r="B23" s="163"/>
      <c r="C23" s="119"/>
      <c r="D23" s="119"/>
      <c r="E23" s="95" t="s">
        <v>49</v>
      </c>
      <c r="F23" s="162" t="s">
        <v>180</v>
      </c>
      <c r="G23" s="162"/>
      <c r="H23" s="162"/>
      <c r="I23" s="162"/>
      <c r="J23" s="144">
        <v>0.19652777777777777</v>
      </c>
      <c r="K23" s="144">
        <v>0.20138888888888887</v>
      </c>
      <c r="L23" s="114" t="s">
        <v>50</v>
      </c>
      <c r="M23" s="162" t="s">
        <v>192</v>
      </c>
      <c r="N23" s="162"/>
      <c r="O23" s="162"/>
      <c r="P23" s="162"/>
    </row>
    <row r="24" spans="2:16" ht="13.5" customHeight="1">
      <c r="B24" s="163"/>
      <c r="C24" s="120"/>
      <c r="D24" s="120"/>
      <c r="E24" s="114" t="s">
        <v>179</v>
      </c>
      <c r="F24" s="162" t="s">
        <v>180</v>
      </c>
      <c r="G24" s="162"/>
      <c r="H24" s="162"/>
      <c r="I24" s="162"/>
      <c r="J24" s="96"/>
      <c r="K24" s="96"/>
      <c r="L24" s="114" t="s">
        <v>52</v>
      </c>
      <c r="M24" s="162" t="s">
        <v>173</v>
      </c>
      <c r="N24" s="162"/>
      <c r="O24" s="162"/>
      <c r="P24" s="162"/>
    </row>
    <row r="25" spans="2:16" ht="13.5" customHeight="1">
      <c r="B25" s="163"/>
      <c r="C25" s="120"/>
      <c r="D25" s="120"/>
      <c r="E25" s="114" t="s">
        <v>52</v>
      </c>
      <c r="F25" s="162" t="s">
        <v>180</v>
      </c>
      <c r="G25" s="162"/>
      <c r="H25" s="162"/>
      <c r="I25" s="162"/>
      <c r="J25" s="144">
        <v>0.20208333333333331</v>
      </c>
      <c r="K25" s="144">
        <v>0.20625000000000002</v>
      </c>
      <c r="L25" s="114" t="s">
        <v>51</v>
      </c>
      <c r="M25" s="162" t="s">
        <v>193</v>
      </c>
      <c r="N25" s="162"/>
      <c r="O25" s="162"/>
      <c r="P25" s="162"/>
    </row>
    <row r="26" spans="2:16" ht="13.5" customHeight="1">
      <c r="B26" s="163"/>
      <c r="C26" s="120"/>
      <c r="D26" s="120"/>
      <c r="E26" s="114" t="s">
        <v>50</v>
      </c>
      <c r="F26" s="162" t="s">
        <v>180</v>
      </c>
      <c r="G26" s="162"/>
      <c r="H26" s="162"/>
      <c r="I26" s="162"/>
      <c r="J26" s="96"/>
      <c r="K26" s="96"/>
      <c r="L26" s="114" t="s">
        <v>49</v>
      </c>
      <c r="M26" s="162" t="s">
        <v>173</v>
      </c>
      <c r="N26" s="162"/>
      <c r="O26" s="162"/>
      <c r="P26" s="16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>
      <c r="B28" s="154" t="s">
        <v>53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>
      <c r="B30" s="25" t="s">
        <v>171</v>
      </c>
      <c r="C30" s="126">
        <v>0.35347222222222219</v>
      </c>
      <c r="D30" s="127">
        <v>0.10208333333333335</v>
      </c>
      <c r="E30" s="127"/>
      <c r="F30" s="127"/>
      <c r="G30" s="127"/>
      <c r="H30" s="127"/>
      <c r="I30" s="127"/>
      <c r="J30" s="127"/>
      <c r="K30" s="128"/>
      <c r="L30" s="127"/>
      <c r="M30" s="127"/>
      <c r="N30" s="127"/>
      <c r="O30" s="127"/>
      <c r="P30" s="116">
        <f>SUM(C30:J30,L30:N30)</f>
        <v>0.45555555555555555</v>
      </c>
    </row>
    <row r="31" spans="2:16" ht="14.1" customHeight="1">
      <c r="B31" s="25" t="s">
        <v>172</v>
      </c>
      <c r="C31" s="131">
        <v>0.35972222222222222</v>
      </c>
      <c r="D31" s="121">
        <v>0.11458333333333333</v>
      </c>
      <c r="E31" s="139"/>
      <c r="F31" s="139"/>
      <c r="G31" s="139"/>
      <c r="H31" s="139"/>
      <c r="I31" s="139"/>
      <c r="J31" s="139"/>
      <c r="K31" s="121">
        <v>1.9444444444444445E-2</v>
      </c>
      <c r="L31" s="139"/>
      <c r="M31" s="139"/>
      <c r="N31" s="139"/>
      <c r="O31" s="140"/>
      <c r="P31" s="112">
        <f>SUM(C31:N31)</f>
        <v>0.49374999999999997</v>
      </c>
    </row>
    <row r="32" spans="2:16" ht="14.1" customHeight="1">
      <c r="B32" s="25" t="s">
        <v>68</v>
      </c>
      <c r="C32" s="117">
        <v>8.2638888888888887E-2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  <c r="P32" s="112">
        <f>SUM(C32:N32)</f>
        <v>8.2638888888888887E-2</v>
      </c>
    </row>
    <row r="33" spans="2:16" ht="14.1" customHeight="1" thickBot="1">
      <c r="B33" s="25" t="s">
        <v>69</v>
      </c>
      <c r="C33" s="10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15"/>
      <c r="P33" s="113">
        <f>SUM(C33:N33)</f>
        <v>0</v>
      </c>
    </row>
    <row r="34" spans="2:16" ht="14.1" customHeight="1">
      <c r="B34" s="72" t="s">
        <v>170</v>
      </c>
      <c r="C34" s="90">
        <f>C31-C32-C33</f>
        <v>0.27708333333333335</v>
      </c>
      <c r="D34" s="90">
        <f t="shared" ref="D34:P34" si="1">D31-D32-D33</f>
        <v>0.11458333333333333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1.9444444444444445E-2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89"/>
      <c r="P34" s="73">
        <f t="shared" si="1"/>
        <v>0.41111111111111109</v>
      </c>
    </row>
    <row r="35" spans="2:16" ht="13.5" customHeight="1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>
      <c r="B36" s="180" t="s">
        <v>70</v>
      </c>
      <c r="C36" s="166" t="s">
        <v>186</v>
      </c>
      <c r="D36" s="166"/>
      <c r="E36" s="166" t="s">
        <v>195</v>
      </c>
      <c r="F36" s="166"/>
      <c r="G36" s="166" t="s">
        <v>197</v>
      </c>
      <c r="H36" s="166"/>
      <c r="I36" s="165" t="s">
        <v>196</v>
      </c>
      <c r="J36" s="165"/>
      <c r="K36" s="165"/>
      <c r="L36" s="165"/>
      <c r="M36" s="165"/>
      <c r="N36" s="165"/>
      <c r="O36" s="165"/>
      <c r="P36" s="165"/>
    </row>
    <row r="37" spans="2:16" ht="18" customHeight="1">
      <c r="B37" s="181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  <row r="38" spans="2:16" ht="18" customHeight="1">
      <c r="B38" s="181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</row>
    <row r="39" spans="2:16" ht="18" customHeight="1">
      <c r="B39" s="181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</row>
    <row r="40" spans="2:16" ht="18" customHeight="1">
      <c r="B40" s="181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</row>
    <row r="41" spans="2:16" ht="18" customHeight="1">
      <c r="B41" s="182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>
      <c r="B43" s="168" t="s">
        <v>71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70"/>
    </row>
    <row r="44" spans="2:16" ht="14.1" customHeight="1">
      <c r="B44" s="171" t="s">
        <v>187</v>
      </c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3"/>
    </row>
    <row r="45" spans="2:16" ht="14.1" customHeight="1"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6"/>
    </row>
    <row r="46" spans="2:16" ht="14.1" customHeight="1"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6"/>
    </row>
    <row r="47" spans="2:16" ht="14.1" customHeight="1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>
      <c r="B52" s="196"/>
      <c r="C52" s="197"/>
      <c r="D52" s="175"/>
      <c r="E52" s="175"/>
      <c r="F52" s="175"/>
      <c r="G52" s="197"/>
      <c r="H52" s="197"/>
      <c r="I52" s="197"/>
      <c r="J52" s="197"/>
      <c r="K52" s="197"/>
      <c r="L52" s="197"/>
      <c r="M52" s="197"/>
      <c r="N52" s="197"/>
      <c r="O52" s="197"/>
      <c r="P52" s="198"/>
    </row>
    <row r="53" spans="2:16" ht="14.1" customHeight="1" thickTop="1" thickBot="1">
      <c r="B53" s="199" t="s">
        <v>169</v>
      </c>
      <c r="C53" s="200"/>
      <c r="D53" s="104"/>
      <c r="E53" s="104"/>
      <c r="F53" s="104"/>
      <c r="G53" s="203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2:16" ht="14.1" customHeight="1" thickTop="1" thickBot="1">
      <c r="B54" s="201" t="s">
        <v>168</v>
      </c>
      <c r="C54" s="202"/>
      <c r="D54" s="202"/>
      <c r="E54" s="202"/>
      <c r="F54" s="143">
        <v>1277</v>
      </c>
      <c r="G54" s="206"/>
      <c r="H54" s="207"/>
      <c r="I54" s="207"/>
      <c r="J54" s="207"/>
      <c r="K54" s="207"/>
      <c r="L54" s="207"/>
      <c r="M54" s="207"/>
      <c r="N54" s="207"/>
      <c r="O54" s="207"/>
      <c r="P54" s="208"/>
    </row>
    <row r="55" spans="2:16" ht="13.5" customHeight="1" thickTop="1"/>
    <row r="56" spans="2:16" ht="17.25" customHeight="1">
      <c r="B56" s="183" t="s">
        <v>72</v>
      </c>
      <c r="C56" s="18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>
      <c r="B57" s="184" t="s">
        <v>73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7" t="s">
        <v>74</v>
      </c>
      <c r="O57" s="185"/>
      <c r="P57" s="188"/>
    </row>
    <row r="58" spans="2:16" ht="17.100000000000001" customHeight="1">
      <c r="B58" s="189" t="s">
        <v>75</v>
      </c>
      <c r="C58" s="190"/>
      <c r="D58" s="191"/>
      <c r="E58" s="189" t="s">
        <v>76</v>
      </c>
      <c r="F58" s="190"/>
      <c r="G58" s="191"/>
      <c r="H58" s="190" t="s">
        <v>77</v>
      </c>
      <c r="I58" s="190"/>
      <c r="J58" s="190"/>
      <c r="K58" s="192" t="s">
        <v>78</v>
      </c>
      <c r="L58" s="190"/>
      <c r="M58" s="193"/>
      <c r="N58" s="194"/>
      <c r="O58" s="190"/>
      <c r="P58" s="195"/>
    </row>
    <row r="59" spans="2:16" ht="20.100000000000001" customHeight="1">
      <c r="B59" s="209" t="s">
        <v>79</v>
      </c>
      <c r="C59" s="210"/>
      <c r="D59" s="32" t="b">
        <v>1</v>
      </c>
      <c r="E59" s="209" t="s">
        <v>80</v>
      </c>
      <c r="F59" s="210"/>
      <c r="G59" s="32" t="b">
        <v>1</v>
      </c>
      <c r="H59" s="211" t="s">
        <v>81</v>
      </c>
      <c r="I59" s="210"/>
      <c r="J59" s="32" t="b">
        <v>1</v>
      </c>
      <c r="K59" s="211" t="s">
        <v>82</v>
      </c>
      <c r="L59" s="210"/>
      <c r="M59" s="32" t="b">
        <v>1</v>
      </c>
      <c r="N59" s="212" t="s">
        <v>83</v>
      </c>
      <c r="O59" s="210"/>
      <c r="P59" s="32" t="b">
        <v>1</v>
      </c>
    </row>
    <row r="60" spans="2:16" ht="20.100000000000001" customHeight="1">
      <c r="B60" s="209" t="s">
        <v>84</v>
      </c>
      <c r="C60" s="210"/>
      <c r="D60" s="32" t="b">
        <v>1</v>
      </c>
      <c r="E60" s="209" t="s">
        <v>85</v>
      </c>
      <c r="F60" s="210"/>
      <c r="G60" s="32" t="b">
        <v>1</v>
      </c>
      <c r="H60" s="211" t="s">
        <v>86</v>
      </c>
      <c r="I60" s="210"/>
      <c r="J60" s="32" t="b">
        <v>1</v>
      </c>
      <c r="K60" s="211" t="s">
        <v>87</v>
      </c>
      <c r="L60" s="210"/>
      <c r="M60" s="32" t="b">
        <v>1</v>
      </c>
      <c r="N60" s="212" t="s">
        <v>88</v>
      </c>
      <c r="O60" s="210"/>
      <c r="P60" s="32" t="b">
        <v>1</v>
      </c>
    </row>
    <row r="61" spans="2:16" ht="20.100000000000001" customHeight="1">
      <c r="B61" s="209" t="s">
        <v>89</v>
      </c>
      <c r="C61" s="210"/>
      <c r="D61" s="32" t="b">
        <v>1</v>
      </c>
      <c r="E61" s="209" t="s">
        <v>90</v>
      </c>
      <c r="F61" s="210"/>
      <c r="G61" s="32" t="b">
        <v>1</v>
      </c>
      <c r="H61" s="211" t="s">
        <v>91</v>
      </c>
      <c r="I61" s="210"/>
      <c r="J61" s="32" t="b">
        <v>1</v>
      </c>
      <c r="K61" s="211" t="s">
        <v>92</v>
      </c>
      <c r="L61" s="210"/>
      <c r="M61" s="32" t="b">
        <v>1</v>
      </c>
      <c r="N61" s="212" t="s">
        <v>93</v>
      </c>
      <c r="O61" s="210"/>
      <c r="P61" s="32" t="b">
        <v>1</v>
      </c>
    </row>
    <row r="62" spans="2:16" ht="20.100000000000001" customHeight="1">
      <c r="B62" s="211" t="s">
        <v>91</v>
      </c>
      <c r="C62" s="210"/>
      <c r="D62" s="32" t="b">
        <v>1</v>
      </c>
      <c r="E62" s="209" t="s">
        <v>94</v>
      </c>
      <c r="F62" s="210"/>
      <c r="G62" s="32" t="b">
        <v>1</v>
      </c>
      <c r="H62" s="211" t="s">
        <v>95</v>
      </c>
      <c r="I62" s="210"/>
      <c r="J62" s="32" t="b">
        <v>0</v>
      </c>
      <c r="K62" s="211" t="s">
        <v>96</v>
      </c>
      <c r="L62" s="210"/>
      <c r="M62" s="32" t="b">
        <v>1</v>
      </c>
      <c r="N62" s="212" t="s">
        <v>86</v>
      </c>
      <c r="O62" s="210"/>
      <c r="P62" s="32" t="b">
        <v>1</v>
      </c>
    </row>
    <row r="63" spans="2:16" ht="20.100000000000001" customHeight="1">
      <c r="B63" s="211" t="s">
        <v>97</v>
      </c>
      <c r="C63" s="210"/>
      <c r="D63" s="32" t="b">
        <v>1</v>
      </c>
      <c r="E63" s="209" t="s">
        <v>98</v>
      </c>
      <c r="F63" s="210"/>
      <c r="G63" s="32" t="b">
        <v>1</v>
      </c>
      <c r="H63" s="37"/>
      <c r="I63" s="38"/>
      <c r="J63" s="39"/>
      <c r="K63" s="211" t="s">
        <v>99</v>
      </c>
      <c r="L63" s="210"/>
      <c r="M63" s="32" t="b">
        <v>1</v>
      </c>
      <c r="N63" s="212" t="s">
        <v>167</v>
      </c>
      <c r="O63" s="210"/>
      <c r="P63" s="32" t="b">
        <v>1</v>
      </c>
    </row>
    <row r="64" spans="2:16" ht="20.100000000000001" customHeight="1">
      <c r="B64" s="211" t="s">
        <v>100</v>
      </c>
      <c r="C64" s="210"/>
      <c r="D64" s="32" t="b">
        <v>0</v>
      </c>
      <c r="E64" s="209" t="s">
        <v>101</v>
      </c>
      <c r="F64" s="210"/>
      <c r="G64" s="32" t="b">
        <v>1</v>
      </c>
      <c r="H64" s="40"/>
      <c r="I64" s="41"/>
      <c r="J64" s="42"/>
      <c r="K64" s="219" t="s">
        <v>102</v>
      </c>
      <c r="L64" s="220"/>
      <c r="M64" s="32" t="b">
        <v>1</v>
      </c>
      <c r="N64" s="43"/>
      <c r="O64" s="44"/>
      <c r="P64" s="45"/>
    </row>
    <row r="65" spans="2:17" ht="20.100000000000001" customHeight="1">
      <c r="B65" s="44"/>
      <c r="C65" s="44"/>
      <c r="D65" s="46" t="b">
        <v>0</v>
      </c>
      <c r="E65" s="209" t="s">
        <v>165</v>
      </c>
      <c r="F65" s="21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>
      <c r="B69" s="213" t="s">
        <v>108</v>
      </c>
      <c r="C69" s="213"/>
      <c r="D69" s="50"/>
      <c r="E69" s="50"/>
      <c r="F69" s="215" t="s">
        <v>109</v>
      </c>
      <c r="G69" s="217" t="s">
        <v>110</v>
      </c>
      <c r="H69" s="50"/>
      <c r="I69" s="213" t="s">
        <v>111</v>
      </c>
      <c r="J69" s="213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>
      <c r="B70" s="214"/>
      <c r="C70" s="214"/>
      <c r="D70" s="54"/>
      <c r="E70" s="55"/>
      <c r="F70" s="216"/>
      <c r="G70" s="218"/>
      <c r="H70" s="56"/>
      <c r="I70" s="214"/>
      <c r="J70" s="214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176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2</v>
      </c>
      <c r="Q71" s="71"/>
    </row>
    <row r="72" spans="2:17" ht="20.100000000000001" customHeight="1">
      <c r="B72" s="68" t="s">
        <v>120</v>
      </c>
      <c r="C72" s="98">
        <v>-154.81</v>
      </c>
      <c r="D72" s="123">
        <v>-156.05000000000001</v>
      </c>
      <c r="E72" s="78" t="s">
        <v>121</v>
      </c>
      <c r="F72" s="98">
        <v>15.6</v>
      </c>
      <c r="G72" s="123">
        <v>15.5</v>
      </c>
      <c r="H72" s="91"/>
      <c r="I72" s="65" t="s">
        <v>122</v>
      </c>
      <c r="J72" s="33">
        <v>0</v>
      </c>
      <c r="K72" s="66" t="s">
        <v>177</v>
      </c>
      <c r="L72" s="33">
        <v>0</v>
      </c>
      <c r="M72" s="66" t="s">
        <v>123</v>
      </c>
      <c r="N72" s="33">
        <v>0</v>
      </c>
      <c r="O72" s="66" t="s">
        <v>174</v>
      </c>
      <c r="P72" s="33">
        <v>0</v>
      </c>
      <c r="Q72" s="71">
        <v>0</v>
      </c>
    </row>
    <row r="73" spans="2:17" ht="20.100000000000001" customHeight="1">
      <c r="B73" s="68" t="s">
        <v>124</v>
      </c>
      <c r="C73" s="98">
        <v>-140.01</v>
      </c>
      <c r="D73" s="123">
        <v>-142.43</v>
      </c>
      <c r="E73" s="79" t="s">
        <v>125</v>
      </c>
      <c r="F73" s="99">
        <v>35.1</v>
      </c>
      <c r="G73" s="124">
        <v>29.2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175</v>
      </c>
      <c r="P73" s="33">
        <v>0</v>
      </c>
      <c r="Q73" s="71">
        <v>1</v>
      </c>
    </row>
    <row r="74" spans="2:17" ht="20.100000000000001" customHeight="1">
      <c r="B74" s="68" t="s">
        <v>129</v>
      </c>
      <c r="C74" s="98">
        <v>-206.15</v>
      </c>
      <c r="D74" s="123">
        <v>-207.2</v>
      </c>
      <c r="E74" s="79" t="s">
        <v>130</v>
      </c>
      <c r="F74" s="122">
        <v>0</v>
      </c>
      <c r="G74" s="122">
        <v>0</v>
      </c>
      <c r="H74" s="91"/>
      <c r="I74" s="65" t="s">
        <v>131</v>
      </c>
      <c r="J74" s="33">
        <v>0</v>
      </c>
      <c r="K74" s="66" t="s">
        <v>132</v>
      </c>
      <c r="L74" s="33">
        <v>4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>
      <c r="B75" s="68" t="s">
        <v>134</v>
      </c>
      <c r="C75" s="98">
        <v>-114.83</v>
      </c>
      <c r="D75" s="123">
        <v>-117.9</v>
      </c>
      <c r="E75" s="79" t="s">
        <v>135</v>
      </c>
      <c r="F75" s="122">
        <v>40</v>
      </c>
      <c r="G75" s="122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>
      <c r="B76" s="68" t="s">
        <v>139</v>
      </c>
      <c r="C76" s="98">
        <v>22.36</v>
      </c>
      <c r="D76" s="123">
        <v>21.52</v>
      </c>
      <c r="E76" s="79" t="s">
        <v>140</v>
      </c>
      <c r="F76" s="122">
        <v>50</v>
      </c>
      <c r="G76" s="122">
        <v>50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>
      <c r="B77" s="68" t="s">
        <v>144</v>
      </c>
      <c r="C77" s="98">
        <v>26.08</v>
      </c>
      <c r="D77" s="123">
        <v>24.71</v>
      </c>
      <c r="E77" s="79" t="s">
        <v>145</v>
      </c>
      <c r="F77" s="122">
        <v>160</v>
      </c>
      <c r="G77" s="122">
        <v>150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>
      <c r="B78" s="68" t="s">
        <v>149</v>
      </c>
      <c r="C78" s="98">
        <v>19.100000000000001</v>
      </c>
      <c r="D78" s="123">
        <v>18.48</v>
      </c>
      <c r="E78" s="79" t="s">
        <v>150</v>
      </c>
      <c r="F78" s="100"/>
      <c r="G78" s="135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>
      <c r="B79" s="68" t="s">
        <v>154</v>
      </c>
      <c r="C79" s="98">
        <v>19.8</v>
      </c>
      <c r="D79" s="123">
        <v>19.25</v>
      </c>
      <c r="E79" s="78" t="s">
        <v>155</v>
      </c>
      <c r="F79" s="98">
        <v>3.9</v>
      </c>
      <c r="G79" s="123">
        <v>4.4000000000000004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>
      <c r="B80" s="70" t="s">
        <v>159</v>
      </c>
      <c r="C80" s="101">
        <v>2.2399999999999999E-5</v>
      </c>
      <c r="D80" s="125">
        <v>2.2200000000000001E-5</v>
      </c>
      <c r="E80" s="79" t="s">
        <v>160</v>
      </c>
      <c r="F80" s="99">
        <v>74.2</v>
      </c>
      <c r="G80" s="124">
        <v>64.900000000000006</v>
      </c>
      <c r="H80" s="91"/>
      <c r="I80" s="66" t="s">
        <v>161</v>
      </c>
      <c r="J80" s="33">
        <v>0</v>
      </c>
      <c r="K80" s="65" t="s">
        <v>162</v>
      </c>
      <c r="L80" s="33">
        <v>0</v>
      </c>
      <c r="M80" s="66" t="s">
        <v>163</v>
      </c>
      <c r="N80" s="33">
        <v>0</v>
      </c>
      <c r="O80" s="16"/>
      <c r="P80" s="16"/>
    </row>
    <row r="81" spans="2:16" ht="20.100000000000001" customHeight="1">
      <c r="D81" s="94"/>
      <c r="G81" s="93"/>
      <c r="H81" s="77"/>
    </row>
    <row r="82" spans="2:16" ht="20.100000000000001" customHeight="1">
      <c r="G82" s="77"/>
      <c r="H82" s="77"/>
    </row>
    <row r="83" spans="2:16" ht="20.100000000000001" customHeight="1"/>
    <row r="84" spans="2:16" ht="15" customHeight="1">
      <c r="B84" s="158" t="s">
        <v>164</v>
      </c>
      <c r="C84" s="158"/>
    </row>
    <row r="85" spans="2:16" ht="15" customHeight="1">
      <c r="B85" s="159" t="s">
        <v>194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>
      <c r="B86" s="151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>
      <c r="B87" s="151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3"/>
    </row>
    <row r="88" spans="2:16" ht="15" customHeight="1">
      <c r="B88" s="151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3"/>
    </row>
    <row r="89" spans="2:16" ht="15" customHeight="1">
      <c r="B89" s="151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3"/>
    </row>
    <row r="90" spans="2:16" ht="15" customHeight="1">
      <c r="B90" s="151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3"/>
    </row>
    <row r="91" spans="2:16" ht="15" customHeight="1">
      <c r="B91" s="151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3"/>
    </row>
    <row r="92" spans="2:16" ht="15" customHeight="1"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</row>
    <row r="93" spans="2:16" ht="15" customHeight="1"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</row>
    <row r="94" spans="2:16" ht="15" customHeight="1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/>
    </row>
    <row r="95" spans="2:16" ht="15" customHeight="1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7"/>
    </row>
    <row r="96" spans="2:16" ht="15" customHeight="1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7"/>
    </row>
    <row r="97" spans="2:16" ht="15" customHeight="1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7"/>
    </row>
    <row r="98" spans="2:16" ht="15" customHeight="1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7"/>
    </row>
    <row r="99" spans="2:16" ht="15" customHeight="1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</row>
    <row r="100" spans="2:16" ht="15" customHeight="1"/>
    <row r="101" spans="2:16" ht="15" hidden="1" customHeight="1"/>
    <row r="102" spans="2:16" ht="15" hidden="1" customHeight="1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2024-04-19T22:39:12Z</cp:lastPrinted>
  <dcterms:created xsi:type="dcterms:W3CDTF">2024-02-29T07:36:25Z</dcterms:created>
  <dcterms:modified xsi:type="dcterms:W3CDTF">2024-12-22T14:27:21Z</dcterms:modified>
</cp:coreProperties>
</file>