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1" l="1"/>
  <c r="D18" i="1" l="1"/>
  <c r="E18" i="1" l="1"/>
  <c r="E19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<sst xmlns="http://schemas.openxmlformats.org/spreadsheetml/2006/main" count="208" uniqueCount="188">
  <si>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</si>
  <si>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</si>
  <si>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</si>
  <si>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</si>
  <si>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</si>
  <si>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</si>
  <si>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</si>
  <si>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</si>
  <si>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</si>
  <si>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</si>
  <si>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</si>
  <si>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</si>
  <si>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</si>
  <si>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</si>
  <si>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</si>
  <si>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</si>
  <si>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</si>
  <si>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</si>
  <si>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</si>
  <si>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</si>
  <si>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</si>
  <si>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</si>
  <si>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</si>
  <si>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</si>
  <si>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</si>
  <si>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</si>
  <si>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</si>
  <si>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</si>
  <si>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</si>
  <si>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</si>
  <si>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</si>
  <si>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</si>
  <si>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</si>
  <si>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</si>
  <si>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</si>
  <si>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</si>
  <si>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</si>
  <si>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</si>
  <si>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</si>
  <si>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</si>
  <si>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</si>
  <si>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</si>
  <si>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</si>
  <si>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</si>
  <si>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</si>
  <si>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</si>
  <si>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</si>
  <si>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</si>
  <si>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</si>
  <si>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</si>
  <si>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</si>
  <si>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</si>
  <si>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</si>
  <si>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</si>
  <si>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</si>
  <si>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</si>
  <si>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</si>
  <si>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</si>
  <si>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</si>
  <si>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</si>
  <si>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</si>
  <si>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</si>
  <si>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</si>
  <si>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</si>
  <si>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</si>
  <si>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</si>
  <si>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</si>
  <si>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</si>
  <si>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</si>
  <si>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</si>
  <si>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</si>
  <si>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</si>
  <si>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</si>
  <si>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</si>
  <si>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</si>
  <si>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</si>
  <si>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</si>
  <si>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</si>
  <si>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</si>
  <si>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</si>
  <si>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</si>
  <si>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</si>
  <si>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</si>
  <si>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</si>
  <si>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</si>
  <si>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</si>
  <si>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</si>
  <si>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</si>
  <si>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</si>
  <si>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</si>
  <si>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</si>
  <si>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</si>
  <si>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</si>
  <si>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</si>
  <si>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</si>
  <si>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</si>
  <si>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</si>
  <si>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</si>
  <si>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</si>
  <si>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</si>
  <si>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</si>
  <si>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</si>
  <si>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</si>
  <si>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</si>
  <si>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</si>
  <si>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</si>
  <si>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</si>
  <si>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</si>
  <si>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</si>
  <si>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</si>
  <si>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</si>
  <si>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</si>
  <si>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</si>
  <si>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</si>
  <si>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</si>
  <si>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</si>
  <si>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</si>
  <si>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</si>
  <si>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</si>
  <si>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</si>
  <si>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</si>
  <si>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</si>
  <si>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</si>
  <si>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</si>
  <si>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</si>
  <si>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</si>
  <si>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</si>
  <si>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</si>
  <si>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</si>
  <si>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</si>
  <si>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</si>
  <si>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</si>
  <si>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</si>
  <si>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</si>
  <si>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</si>
  <si>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</si>
  <si>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</si>
  <si>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</si>
  <si>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</si>
  <si>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</si>
  <si>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</si>
  <si>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</si>
  <si>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</si>
  <si>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</si>
  <si>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</si>
  <si>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</si>
  <si>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</si>
  <si>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</si>
  <si>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</si>
  <si>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</si>
  <si>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</si>
  <si>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</si>
  <si>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</si>
  <si>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</si>
  <si>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</si>
  <si>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</si>
  <si>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</si>
  <si>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</si>
  <si>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</si>
  <si>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</si>
  <si>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</si>
  <si>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</si>
  <si>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</si>
  <si>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</si>
  <si>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</si>
  <si>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</si>
  <si>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</si>
  <si>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</si>
  <si>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</si>
  <si>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</si>
  <si>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</si>
  <si>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</si>
  <si>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</si>
  <si>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</si>
  <si>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</si>
  <si>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</si>
  <si>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</si>
  <si>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</si>
  <si>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</si>
  <si>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</si>
  <si>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/  /  /  /</t>
    <phoneticPr fontId="3" type="noConversion"/>
  </si>
  <si>
    <t>ALL</t>
    <phoneticPr fontId="3" type="noConversion"/>
  </si>
  <si>
    <t>현대섭</t>
    <phoneticPr fontId="3" type="noConversion"/>
  </si>
  <si>
    <t>N</t>
    <phoneticPr fontId="3" type="noConversion"/>
  </si>
  <si>
    <t>1) 방풍막 고장으로 분리</t>
    <phoneticPr fontId="3" type="noConversion"/>
  </si>
  <si>
    <t>N</t>
    <phoneticPr fontId="3" type="noConversion"/>
  </si>
  <si>
    <t>N</t>
    <phoneticPr fontId="3" type="noConversion"/>
  </si>
  <si>
    <t>초반부터 눈과 구름으로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</si>
</sst>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0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49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5" fillId="11" borderId="50" xfId="0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9" fillId="0" borderId="51" xfId="0" applyFont="1" applyBorder="1" applyAlignment="1" applyProtection="1">
      <alignment horizontal="center" vertical="center"/>
    </xf>
    <xf numFmtId="0" fontId="49" fillId="0" borderId="9" xfId="0" applyFont="1" applyBorder="1" applyAlignment="1" applyProtection="1">
      <alignment horizontal="center" vertical="center"/>
    </xf>
    <xf numFmtId="0" fontId="49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52" t="s">
        <v>0</v>
      </c>
      <c r="C2" s="15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3">
        <v>45486</v>
      </c>
      <c r="D3" s="154"/>
      <c r="E3" s="1"/>
      <c r="F3" s="1"/>
      <c r="G3" s="1"/>
      <c r="H3" s="1"/>
      <c r="I3" s="1"/>
      <c r="J3" s="1"/>
      <c r="K3" s="36" t="s">
        <v>2</v>
      </c>
      <c r="L3" s="155">
        <f>(P31-(P32+P33))/P31*100</f>
        <v>0</v>
      </c>
      <c r="M3" s="155"/>
      <c r="N3" s="36" t="s">
        <v>3</v>
      </c>
      <c r="O3" s="155">
        <f>(P31-P33)/P31*100</f>
        <v>100</v>
      </c>
      <c r="P3" s="155"/>
    </row>
    <row r="4" spans="2:16" ht="14.25" customHeight="1" x14ac:dyDescent="0.25">
      <c r="B4" s="2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2" t="s">
        <v>6</v>
      </c>
      <c r="C7" s="15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09">
        <v>0.66666666666666663</v>
      </c>
      <c r="D9" s="110"/>
      <c r="E9" s="110">
        <v>-0.2</v>
      </c>
      <c r="F9" s="110">
        <v>90</v>
      </c>
      <c r="G9" s="96" t="s">
        <v>185</v>
      </c>
      <c r="H9" s="111">
        <v>3.5</v>
      </c>
      <c r="I9" s="128">
        <v>51</v>
      </c>
      <c r="J9" s="112">
        <f>IF(L9, 1, 0) + IF(M9, 2, 0) + IF(N9, 4, 0) + IF(O9, 8, 0) + IF(P9, 16, 0)</f>
        <v>28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1</v>
      </c>
    </row>
    <row r="10" spans="2:16" s="81" customFormat="1" ht="14.25" customHeight="1" x14ac:dyDescent="0.25">
      <c r="B10" s="82" t="s">
        <v>22</v>
      </c>
      <c r="C10" s="133">
        <v>0.91666666666666663</v>
      </c>
      <c r="D10" s="111"/>
      <c r="E10" s="111">
        <v>0.5</v>
      </c>
      <c r="F10" s="111">
        <v>90</v>
      </c>
      <c r="G10" s="142" t="s">
        <v>186</v>
      </c>
      <c r="H10" s="111">
        <v>2.7</v>
      </c>
      <c r="I10" s="134"/>
      <c r="J10" s="112">
        <f>IF(L10, 1, 0) + IF(M10, 2, 0) + IF(N10, 4, 0) + IF(O10, 8, 0) + IF(P10, 16, 0)</f>
        <v>28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s="81" customFormat="1" ht="14.25" customHeight="1" thickBot="1" x14ac:dyDescent="0.3">
      <c r="B11" s="83" t="s">
        <v>23</v>
      </c>
      <c r="C11" s="138">
        <v>0.20833333333333334</v>
      </c>
      <c r="D11" s="139"/>
      <c r="E11" s="139">
        <v>-1.8</v>
      </c>
      <c r="F11" s="139">
        <v>90</v>
      </c>
      <c r="G11" s="142" t="s">
        <v>183</v>
      </c>
      <c r="H11" s="139">
        <v>3.6</v>
      </c>
      <c r="I11" s="140"/>
      <c r="J11" s="112">
        <f>IF(L11, 1, 0) + IF(M11, 2, 0) + IF(N11, 4, 0) + IF(O11, 8, 0) + IF(P11, 16, 0)</f>
        <v>28</v>
      </c>
      <c r="K11" s="84" t="b">
        <v>0</v>
      </c>
      <c r="L11" s="84" t="b">
        <v>0</v>
      </c>
      <c r="M11" s="84" t="b">
        <v>0</v>
      </c>
      <c r="N11" s="84" t="b">
        <v>1</v>
      </c>
      <c r="O11" s="84" t="b">
        <v>1</v>
      </c>
      <c r="P11" s="84" t="b">
        <v>1</v>
      </c>
    </row>
    <row r="12" spans="2:16" ht="14.25" customHeight="1" thickBot="1" x14ac:dyDescent="0.3">
      <c r="B12" s="10" t="s">
        <v>24</v>
      </c>
      <c r="C12" s="11">
        <f>(24-C9)+C11</f>
        <v>23.541666666666664</v>
      </c>
      <c r="D12" s="12" t="e">
        <f>AVERAGE(D9:D11)</f>
        <v>#DIV/0!</v>
      </c>
      <c r="E12" s="12">
        <f>AVERAGE(E9:E11)</f>
        <v>-0.5</v>
      </c>
      <c r="F12" s="13">
        <f>AVERAGE(F9:F11)</f>
        <v>90</v>
      </c>
      <c r="G12" s="14"/>
      <c r="H12" s="15">
        <f>AVERAGE(H9:H11)</f>
        <v>3.2666666666666671</v>
      </c>
      <c r="I12" s="16"/>
      <c r="J12" s="17">
        <f>AVERAGE(J9:J11)</f>
        <v>28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2" t="s">
        <v>25</v>
      </c>
      <c r="C14" s="15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6" t="s">
        <v>178</v>
      </c>
      <c r="D16" s="108" t="s">
        <v>181</v>
      </c>
      <c r="E16" s="108" t="s">
        <v>181</v>
      </c>
      <c r="F16" s="86"/>
      <c r="G16" s="86"/>
      <c r="H16" s="86"/>
      <c r="I16" s="86"/>
      <c r="J16" s="120"/>
      <c r="K16" s="87"/>
      <c r="L16" s="86"/>
      <c r="M16" s="86"/>
      <c r="N16" s="86"/>
      <c r="O16" s="86"/>
      <c r="P16" s="108" t="s">
        <v>41</v>
      </c>
    </row>
    <row r="17" spans="2:16" ht="14.1" customHeight="1" x14ac:dyDescent="0.25">
      <c r="B17" s="25" t="s">
        <v>42</v>
      </c>
      <c r="C17" s="107">
        <v>0.67361111111111116</v>
      </c>
      <c r="D17" s="107">
        <v>0.67569444444444438</v>
      </c>
      <c r="E17" s="107">
        <v>0.23055555555555554</v>
      </c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107">
        <v>0.23472222222222219</v>
      </c>
    </row>
    <row r="18" spans="2:16" ht="14.1" customHeight="1" x14ac:dyDescent="0.25">
      <c r="B18" s="25" t="s">
        <v>43</v>
      </c>
      <c r="C18" s="108">
        <v>30143</v>
      </c>
      <c r="D18" s="108">
        <f>C18+1</f>
        <v>30144</v>
      </c>
      <c r="E18" s="108">
        <f>D19+1</f>
        <v>30149</v>
      </c>
      <c r="F18" s="86"/>
      <c r="G18" s="86"/>
      <c r="H18" s="86"/>
      <c r="I18" s="86"/>
      <c r="J18" s="87"/>
      <c r="K18" s="86"/>
      <c r="L18" s="86"/>
      <c r="M18" s="86"/>
      <c r="N18" s="86"/>
      <c r="O18" s="86"/>
      <c r="P18" s="108">
        <f>MAX(C18:O19)+1</f>
        <v>30154</v>
      </c>
    </row>
    <row r="19" spans="2:16" ht="14.1" customHeight="1" thickBot="1" x14ac:dyDescent="0.3">
      <c r="B19" s="9" t="s">
        <v>44</v>
      </c>
      <c r="C19" s="88"/>
      <c r="D19" s="108">
        <f>D18+4</f>
        <v>30148</v>
      </c>
      <c r="E19" s="108">
        <f>E18+4</f>
        <v>30153</v>
      </c>
      <c r="F19" s="86"/>
      <c r="G19" s="86"/>
      <c r="H19" s="86"/>
      <c r="I19" s="86"/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98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1" t="s">
        <v>46</v>
      </c>
      <c r="C22" s="25" t="s">
        <v>21</v>
      </c>
      <c r="D22" s="25" t="s">
        <v>23</v>
      </c>
      <c r="E22" s="25" t="s">
        <v>47</v>
      </c>
      <c r="F22" s="162" t="s">
        <v>48</v>
      </c>
      <c r="G22" s="162"/>
      <c r="H22" s="162"/>
      <c r="I22" s="162"/>
      <c r="J22" s="25" t="s">
        <v>21</v>
      </c>
      <c r="K22" s="25" t="s">
        <v>23</v>
      </c>
      <c r="L22" s="25" t="s">
        <v>47</v>
      </c>
      <c r="M22" s="162" t="s">
        <v>48</v>
      </c>
      <c r="N22" s="162"/>
      <c r="O22" s="162"/>
      <c r="P22" s="162"/>
    </row>
    <row r="23" spans="2:16" ht="13.5" customHeight="1" x14ac:dyDescent="0.25">
      <c r="B23" s="161"/>
      <c r="C23" s="121"/>
      <c r="D23" s="121"/>
      <c r="E23" s="96" t="s">
        <v>49</v>
      </c>
      <c r="F23" s="160" t="s">
        <v>180</v>
      </c>
      <c r="G23" s="160"/>
      <c r="H23" s="160"/>
      <c r="I23" s="160"/>
      <c r="J23" s="97"/>
      <c r="K23" s="97"/>
      <c r="L23" s="115" t="s">
        <v>50</v>
      </c>
      <c r="M23" s="160" t="s">
        <v>173</v>
      </c>
      <c r="N23" s="160"/>
      <c r="O23" s="160"/>
      <c r="P23" s="160"/>
    </row>
    <row r="24" spans="2:16" ht="13.5" customHeight="1" x14ac:dyDescent="0.25">
      <c r="B24" s="161"/>
      <c r="C24" s="122"/>
      <c r="D24" s="122"/>
      <c r="E24" s="115" t="s">
        <v>179</v>
      </c>
      <c r="F24" s="160" t="s">
        <v>180</v>
      </c>
      <c r="G24" s="160"/>
      <c r="H24" s="160"/>
      <c r="I24" s="160"/>
      <c r="J24" s="97"/>
      <c r="K24" s="97"/>
      <c r="L24" s="115" t="s">
        <v>52</v>
      </c>
      <c r="M24" s="160" t="s">
        <v>173</v>
      </c>
      <c r="N24" s="160"/>
      <c r="O24" s="160"/>
      <c r="P24" s="160"/>
    </row>
    <row r="25" spans="2:16" ht="13.5" customHeight="1" x14ac:dyDescent="0.25">
      <c r="B25" s="161"/>
      <c r="C25" s="122"/>
      <c r="D25" s="122"/>
      <c r="E25" s="115" t="s">
        <v>52</v>
      </c>
      <c r="F25" s="160" t="s">
        <v>180</v>
      </c>
      <c r="G25" s="160"/>
      <c r="H25" s="160"/>
      <c r="I25" s="160"/>
      <c r="J25" s="97"/>
      <c r="K25" s="97"/>
      <c r="L25" s="115" t="s">
        <v>51</v>
      </c>
      <c r="M25" s="160" t="s">
        <v>173</v>
      </c>
      <c r="N25" s="160"/>
      <c r="O25" s="160"/>
      <c r="P25" s="160"/>
    </row>
    <row r="26" spans="2:16" ht="13.5" customHeight="1" x14ac:dyDescent="0.25">
      <c r="B26" s="161"/>
      <c r="C26" s="122"/>
      <c r="D26" s="122"/>
      <c r="E26" s="115" t="s">
        <v>50</v>
      </c>
      <c r="F26" s="160" t="s">
        <v>180</v>
      </c>
      <c r="G26" s="160"/>
      <c r="H26" s="160"/>
      <c r="I26" s="160"/>
      <c r="J26" s="97"/>
      <c r="K26" s="97"/>
      <c r="L26" s="115" t="s">
        <v>49</v>
      </c>
      <c r="M26" s="160" t="s">
        <v>173</v>
      </c>
      <c r="N26" s="160"/>
      <c r="O26" s="160"/>
      <c r="P26" s="160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2" t="s">
        <v>53</v>
      </c>
      <c r="C28" s="152"/>
      <c r="D28" s="15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30">
        <v>0.35972222222222222</v>
      </c>
      <c r="D30" s="131"/>
      <c r="E30" s="131"/>
      <c r="F30" s="131"/>
      <c r="G30" s="131"/>
      <c r="H30" s="131"/>
      <c r="I30" s="131"/>
      <c r="J30" s="131"/>
      <c r="K30" s="132"/>
      <c r="L30" s="131"/>
      <c r="M30" s="131"/>
      <c r="N30" s="131">
        <v>9.6527777777777768E-2</v>
      </c>
      <c r="O30" s="131"/>
      <c r="P30" s="117">
        <f>SUM(C30:J30,L30:N30)</f>
        <v>0.45624999999999999</v>
      </c>
    </row>
    <row r="31" spans="2:16" ht="14.1" customHeight="1" x14ac:dyDescent="0.25">
      <c r="B31" s="26" t="s">
        <v>172</v>
      </c>
      <c r="C31" s="135">
        <v>0.35972222222222222</v>
      </c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>
        <v>9.6527777777777768E-2</v>
      </c>
      <c r="O31" s="136"/>
      <c r="P31" s="113">
        <f>SUM(C31:N31)</f>
        <v>0.45624999999999999</v>
      </c>
    </row>
    <row r="32" spans="2:16" ht="14.1" customHeight="1" x14ac:dyDescent="0.25">
      <c r="B32" s="26" t="s">
        <v>68</v>
      </c>
      <c r="C32" s="118">
        <v>0.35972222222222222</v>
      </c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>
        <v>9.6527777777777768E-2</v>
      </c>
      <c r="O32" s="137"/>
      <c r="P32" s="113">
        <f>SUM(C32:N32)</f>
        <v>0.45624999999999999</v>
      </c>
    </row>
    <row r="33" spans="2:16" ht="14.1" customHeight="1" thickBot="1" x14ac:dyDescent="0.3">
      <c r="B33" s="26" t="s">
        <v>69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16"/>
      <c r="P33" s="114">
        <f>SUM(C33:N33)</f>
        <v>0</v>
      </c>
    </row>
    <row r="34" spans="2:16" ht="14.1" customHeight="1" x14ac:dyDescent="0.25">
      <c r="B34" s="73" t="s">
        <v>170</v>
      </c>
      <c r="C34" s="91">
        <f>C31-C32-C33</f>
        <v>0</v>
      </c>
      <c r="D34" s="91">
        <f t="shared" ref="D34:P34" si="1">D31-D32-D33</f>
        <v>0</v>
      </c>
      <c r="E34" s="91">
        <f t="shared" si="1"/>
        <v>0</v>
      </c>
      <c r="F34" s="91">
        <f t="shared" si="1"/>
        <v>0</v>
      </c>
      <c r="G34" s="91">
        <f t="shared" si="1"/>
        <v>0</v>
      </c>
      <c r="H34" s="91">
        <f t="shared" si="1"/>
        <v>0</v>
      </c>
      <c r="I34" s="91">
        <f t="shared" si="1"/>
        <v>0</v>
      </c>
      <c r="J34" s="91">
        <f t="shared" si="1"/>
        <v>0</v>
      </c>
      <c r="K34" s="91">
        <f t="shared" si="1"/>
        <v>0</v>
      </c>
      <c r="L34" s="91">
        <f t="shared" si="1"/>
        <v>0</v>
      </c>
      <c r="M34" s="91">
        <f t="shared" si="1"/>
        <v>0</v>
      </c>
      <c r="N34" s="91">
        <f t="shared" si="1"/>
        <v>0</v>
      </c>
      <c r="O34" s="90"/>
      <c r="P34" s="74">
        <f t="shared" si="1"/>
        <v>0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8" t="s">
        <v>70</v>
      </c>
      <c r="C36" s="164"/>
      <c r="D36" s="164"/>
      <c r="E36" s="164"/>
      <c r="F36" s="164"/>
      <c r="G36" s="164"/>
      <c r="H36" s="164"/>
      <c r="I36" s="163"/>
      <c r="J36" s="163"/>
      <c r="K36" s="163"/>
      <c r="L36" s="163"/>
      <c r="M36" s="163"/>
      <c r="N36" s="163"/>
      <c r="O36" s="163"/>
      <c r="P36" s="163"/>
    </row>
    <row r="37" spans="2:16" ht="18" customHeight="1" x14ac:dyDescent="0.25">
      <c r="B37" s="179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</row>
    <row r="38" spans="2:16" ht="18" customHeight="1" x14ac:dyDescent="0.25">
      <c r="B38" s="179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</row>
    <row r="39" spans="2:16" ht="18" customHeight="1" x14ac:dyDescent="0.25">
      <c r="B39" s="179"/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</row>
    <row r="40" spans="2:16" ht="18" customHeight="1" x14ac:dyDescent="0.25">
      <c r="B40" s="179"/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</row>
    <row r="41" spans="2:16" ht="18" customHeight="1" x14ac:dyDescent="0.25">
      <c r="B41" s="180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6" t="s">
        <v>71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8"/>
    </row>
    <row r="44" spans="2:16" ht="14.1" customHeight="1" x14ac:dyDescent="0.25">
      <c r="B44" s="169" t="s">
        <v>187</v>
      </c>
      <c r="C44" s="170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1"/>
    </row>
    <row r="45" spans="2:16" ht="14.1" customHeight="1" x14ac:dyDescent="0.25">
      <c r="B45" s="172"/>
      <c r="C45" s="173"/>
      <c r="D45" s="173"/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4"/>
    </row>
    <row r="46" spans="2:16" ht="14.1" customHeight="1" x14ac:dyDescent="0.25">
      <c r="B46" s="172"/>
      <c r="C46" s="173"/>
      <c r="D46" s="173"/>
      <c r="E46" s="173"/>
      <c r="F46" s="173"/>
      <c r="G46" s="173"/>
      <c r="H46" s="173"/>
      <c r="I46" s="173"/>
      <c r="J46" s="173"/>
      <c r="K46" s="173"/>
      <c r="L46" s="173"/>
      <c r="M46" s="173"/>
      <c r="N46" s="173"/>
      <c r="O46" s="173"/>
      <c r="P46" s="174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4"/>
    </row>
    <row r="49" spans="2:16" ht="14.1" customHeight="1" x14ac:dyDescent="0.25">
      <c r="B49" s="172"/>
      <c r="C49" s="173"/>
      <c r="D49" s="173"/>
      <c r="E49" s="173"/>
      <c r="F49" s="173"/>
      <c r="G49" s="173"/>
      <c r="H49" s="173"/>
      <c r="I49" s="173"/>
      <c r="J49" s="173"/>
      <c r="K49" s="173"/>
      <c r="L49" s="173"/>
      <c r="M49" s="173"/>
      <c r="N49" s="173"/>
      <c r="O49" s="173"/>
      <c r="P49" s="174"/>
    </row>
    <row r="50" spans="2:16" ht="14.1" customHeight="1" x14ac:dyDescent="0.25">
      <c r="B50" s="172"/>
      <c r="C50" s="173"/>
      <c r="D50" s="173"/>
      <c r="E50" s="173"/>
      <c r="F50" s="173"/>
      <c r="G50" s="173"/>
      <c r="H50" s="173"/>
      <c r="I50" s="173"/>
      <c r="J50" s="173"/>
      <c r="K50" s="173"/>
      <c r="L50" s="173"/>
      <c r="M50" s="173"/>
      <c r="N50" s="173"/>
      <c r="O50" s="173"/>
      <c r="P50" s="174"/>
    </row>
    <row r="51" spans="2:16" ht="14.1" customHeight="1" x14ac:dyDescent="0.25">
      <c r="B51" s="172"/>
      <c r="C51" s="173"/>
      <c r="D51" s="173"/>
      <c r="E51" s="173"/>
      <c r="F51" s="173"/>
      <c r="G51" s="173"/>
      <c r="H51" s="173"/>
      <c r="I51" s="173"/>
      <c r="J51" s="173"/>
      <c r="K51" s="173"/>
      <c r="L51" s="173"/>
      <c r="M51" s="173"/>
      <c r="N51" s="173"/>
      <c r="O51" s="173"/>
      <c r="P51" s="174"/>
    </row>
    <row r="52" spans="2:16" ht="14.1" customHeight="1" thickBot="1" x14ac:dyDescent="0.3">
      <c r="B52" s="194"/>
      <c r="C52" s="195"/>
      <c r="D52" s="173"/>
      <c r="E52" s="173"/>
      <c r="F52" s="173"/>
      <c r="G52" s="195"/>
      <c r="H52" s="195"/>
      <c r="I52" s="195"/>
      <c r="J52" s="195"/>
      <c r="K52" s="195"/>
      <c r="L52" s="195"/>
      <c r="M52" s="195"/>
      <c r="N52" s="195"/>
      <c r="O52" s="195"/>
      <c r="P52" s="196"/>
    </row>
    <row r="53" spans="2:16" ht="14.1" customHeight="1" thickTop="1" thickBot="1" x14ac:dyDescent="0.3">
      <c r="B53" s="197" t="s">
        <v>169</v>
      </c>
      <c r="C53" s="198"/>
      <c r="D53" s="105"/>
      <c r="E53" s="105"/>
      <c r="F53" s="105"/>
      <c r="G53" s="201"/>
      <c r="H53" s="202"/>
      <c r="I53" s="202"/>
      <c r="J53" s="202"/>
      <c r="K53" s="202"/>
      <c r="L53" s="202"/>
      <c r="M53" s="202"/>
      <c r="N53" s="202"/>
      <c r="O53" s="202"/>
      <c r="P53" s="203"/>
    </row>
    <row r="54" spans="2:16" ht="14.1" customHeight="1" thickTop="1" thickBot="1" x14ac:dyDescent="0.3">
      <c r="B54" s="199" t="s">
        <v>168</v>
      </c>
      <c r="C54" s="200"/>
      <c r="D54" s="200"/>
      <c r="E54" s="200"/>
      <c r="F54" s="123">
        <v>1059</v>
      </c>
      <c r="G54" s="204"/>
      <c r="H54" s="205"/>
      <c r="I54" s="205"/>
      <c r="J54" s="205"/>
      <c r="K54" s="205"/>
      <c r="L54" s="205"/>
      <c r="M54" s="205"/>
      <c r="N54" s="205"/>
      <c r="O54" s="205"/>
      <c r="P54" s="206"/>
    </row>
    <row r="55" spans="2:16" ht="13.5" customHeight="1" thickTop="1" x14ac:dyDescent="0.25"/>
    <row r="56" spans="2:16" ht="17.25" customHeight="1" x14ac:dyDescent="0.25">
      <c r="B56" s="181" t="s">
        <v>72</v>
      </c>
      <c r="C56" s="18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82" t="s">
        <v>73</v>
      </c>
      <c r="C57" s="183"/>
      <c r="D57" s="183"/>
      <c r="E57" s="183"/>
      <c r="F57" s="183"/>
      <c r="G57" s="183"/>
      <c r="H57" s="183"/>
      <c r="I57" s="183"/>
      <c r="J57" s="183"/>
      <c r="K57" s="183"/>
      <c r="L57" s="183"/>
      <c r="M57" s="184"/>
      <c r="N57" s="185" t="s">
        <v>74</v>
      </c>
      <c r="O57" s="183"/>
      <c r="P57" s="186"/>
    </row>
    <row r="58" spans="2:16" ht="17.100000000000001" customHeight="1" x14ac:dyDescent="0.25">
      <c r="B58" s="187" t="s">
        <v>75</v>
      </c>
      <c r="C58" s="188"/>
      <c r="D58" s="189"/>
      <c r="E58" s="187" t="s">
        <v>76</v>
      </c>
      <c r="F58" s="188"/>
      <c r="G58" s="189"/>
      <c r="H58" s="188" t="s">
        <v>77</v>
      </c>
      <c r="I58" s="188"/>
      <c r="J58" s="188"/>
      <c r="K58" s="190" t="s">
        <v>78</v>
      </c>
      <c r="L58" s="188"/>
      <c r="M58" s="191"/>
      <c r="N58" s="192"/>
      <c r="O58" s="188"/>
      <c r="P58" s="193"/>
    </row>
    <row r="59" spans="2:16" ht="20.100000000000001" customHeight="1" x14ac:dyDescent="0.25">
      <c r="B59" s="207" t="s">
        <v>79</v>
      </c>
      <c r="C59" s="208"/>
      <c r="D59" s="33" t="b">
        <v>1</v>
      </c>
      <c r="E59" s="207" t="s">
        <v>80</v>
      </c>
      <c r="F59" s="208"/>
      <c r="G59" s="33" t="b">
        <v>1</v>
      </c>
      <c r="H59" s="209" t="s">
        <v>81</v>
      </c>
      <c r="I59" s="208"/>
      <c r="J59" s="33" t="b">
        <v>1</v>
      </c>
      <c r="K59" s="209" t="s">
        <v>82</v>
      </c>
      <c r="L59" s="208"/>
      <c r="M59" s="33" t="b">
        <v>1</v>
      </c>
      <c r="N59" s="210" t="s">
        <v>83</v>
      </c>
      <c r="O59" s="208"/>
      <c r="P59" s="33" t="b">
        <v>1</v>
      </c>
    </row>
    <row r="60" spans="2:16" ht="20.100000000000001" customHeight="1" x14ac:dyDescent="0.25">
      <c r="B60" s="207" t="s">
        <v>84</v>
      </c>
      <c r="C60" s="208"/>
      <c r="D60" s="33" t="b">
        <v>1</v>
      </c>
      <c r="E60" s="207" t="s">
        <v>85</v>
      </c>
      <c r="F60" s="208"/>
      <c r="G60" s="33" t="b">
        <v>1</v>
      </c>
      <c r="H60" s="209" t="s">
        <v>86</v>
      </c>
      <c r="I60" s="208"/>
      <c r="J60" s="33" t="b">
        <v>1</v>
      </c>
      <c r="K60" s="209" t="s">
        <v>87</v>
      </c>
      <c r="L60" s="208"/>
      <c r="M60" s="33" t="b">
        <v>1</v>
      </c>
      <c r="N60" s="210" t="s">
        <v>88</v>
      </c>
      <c r="O60" s="208"/>
      <c r="P60" s="33" t="b">
        <v>1</v>
      </c>
    </row>
    <row r="61" spans="2:16" ht="20.100000000000001" customHeight="1" x14ac:dyDescent="0.25">
      <c r="B61" s="207" t="s">
        <v>89</v>
      </c>
      <c r="C61" s="208"/>
      <c r="D61" s="33" t="b">
        <v>1</v>
      </c>
      <c r="E61" s="207" t="s">
        <v>90</v>
      </c>
      <c r="F61" s="208"/>
      <c r="G61" s="33" t="b">
        <v>1</v>
      </c>
      <c r="H61" s="209" t="s">
        <v>91</v>
      </c>
      <c r="I61" s="208"/>
      <c r="J61" s="33" t="b">
        <v>1</v>
      </c>
      <c r="K61" s="209" t="s">
        <v>92</v>
      </c>
      <c r="L61" s="208"/>
      <c r="M61" s="33" t="b">
        <v>1</v>
      </c>
      <c r="N61" s="210" t="s">
        <v>93</v>
      </c>
      <c r="O61" s="208"/>
      <c r="P61" s="33" t="b">
        <v>1</v>
      </c>
    </row>
    <row r="62" spans="2:16" ht="20.100000000000001" customHeight="1" x14ac:dyDescent="0.25">
      <c r="B62" s="209" t="s">
        <v>91</v>
      </c>
      <c r="C62" s="208"/>
      <c r="D62" s="33" t="b">
        <v>1</v>
      </c>
      <c r="E62" s="207" t="s">
        <v>94</v>
      </c>
      <c r="F62" s="208"/>
      <c r="G62" s="33" t="b">
        <v>1</v>
      </c>
      <c r="H62" s="209" t="s">
        <v>95</v>
      </c>
      <c r="I62" s="208"/>
      <c r="J62" s="33" t="b">
        <v>0</v>
      </c>
      <c r="K62" s="209" t="s">
        <v>96</v>
      </c>
      <c r="L62" s="208"/>
      <c r="M62" s="33" t="b">
        <v>1</v>
      </c>
      <c r="N62" s="210" t="s">
        <v>86</v>
      </c>
      <c r="O62" s="208"/>
      <c r="P62" s="33" t="b">
        <v>1</v>
      </c>
    </row>
    <row r="63" spans="2:16" ht="20.100000000000001" customHeight="1" x14ac:dyDescent="0.25">
      <c r="B63" s="209" t="s">
        <v>97</v>
      </c>
      <c r="C63" s="208"/>
      <c r="D63" s="33" t="b">
        <v>1</v>
      </c>
      <c r="E63" s="207" t="s">
        <v>98</v>
      </c>
      <c r="F63" s="208"/>
      <c r="G63" s="33" t="b">
        <v>1</v>
      </c>
      <c r="H63" s="38"/>
      <c r="I63" s="39"/>
      <c r="J63" s="40"/>
      <c r="K63" s="209" t="s">
        <v>99</v>
      </c>
      <c r="L63" s="208"/>
      <c r="M63" s="33" t="b">
        <v>1</v>
      </c>
      <c r="N63" s="210" t="s">
        <v>167</v>
      </c>
      <c r="O63" s="208"/>
      <c r="P63" s="33" t="b">
        <v>1</v>
      </c>
    </row>
    <row r="64" spans="2:16" ht="20.100000000000001" customHeight="1" x14ac:dyDescent="0.25">
      <c r="B64" s="209" t="s">
        <v>100</v>
      </c>
      <c r="C64" s="208"/>
      <c r="D64" s="33" t="b">
        <v>0</v>
      </c>
      <c r="E64" s="207" t="s">
        <v>101</v>
      </c>
      <c r="F64" s="208"/>
      <c r="G64" s="33" t="b">
        <v>1</v>
      </c>
      <c r="H64" s="41"/>
      <c r="I64" s="42"/>
      <c r="J64" s="43"/>
      <c r="K64" s="217" t="s">
        <v>102</v>
      </c>
      <c r="L64" s="218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7" t="s">
        <v>165</v>
      </c>
      <c r="F65" s="208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11" t="s">
        <v>108</v>
      </c>
      <c r="C69" s="211"/>
      <c r="D69" s="51"/>
      <c r="E69" s="51"/>
      <c r="F69" s="213" t="s">
        <v>109</v>
      </c>
      <c r="G69" s="215" t="s">
        <v>110</v>
      </c>
      <c r="H69" s="51"/>
      <c r="I69" s="211" t="s">
        <v>111</v>
      </c>
      <c r="J69" s="211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12"/>
      <c r="C70" s="212"/>
      <c r="D70" s="55"/>
      <c r="E70" s="56"/>
      <c r="F70" s="214"/>
      <c r="G70" s="216"/>
      <c r="H70" s="57"/>
      <c r="I70" s="212"/>
      <c r="J70" s="212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9">
        <v>-155.69</v>
      </c>
      <c r="D72" s="126">
        <v>-157.05000000000001</v>
      </c>
      <c r="E72" s="79" t="s">
        <v>121</v>
      </c>
      <c r="F72" s="99">
        <v>15.28</v>
      </c>
      <c r="G72" s="126">
        <v>13.3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9">
        <v>-141.81</v>
      </c>
      <c r="D73" s="126">
        <v>-143.55000000000001</v>
      </c>
      <c r="E73" s="80" t="s">
        <v>125</v>
      </c>
      <c r="F73" s="100">
        <v>38.5</v>
      </c>
      <c r="G73" s="127">
        <v>37.299999999999997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9">
        <v>-208.2</v>
      </c>
      <c r="D74" s="126">
        <v>-207.2</v>
      </c>
      <c r="E74" s="80" t="s">
        <v>130</v>
      </c>
      <c r="F74" s="125">
        <v>0</v>
      </c>
      <c r="G74" s="125">
        <v>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9">
        <v>-116.38</v>
      </c>
      <c r="D75" s="126">
        <v>-119.3</v>
      </c>
      <c r="E75" s="80" t="s">
        <v>135</v>
      </c>
      <c r="F75" s="125">
        <v>40</v>
      </c>
      <c r="G75" s="125">
        <v>40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9">
        <v>22.19</v>
      </c>
      <c r="D76" s="126">
        <v>20.41</v>
      </c>
      <c r="E76" s="80" t="s">
        <v>140</v>
      </c>
      <c r="F76" s="125">
        <v>40</v>
      </c>
      <c r="G76" s="125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9">
        <v>25.87</v>
      </c>
      <c r="D77" s="126">
        <v>24.07</v>
      </c>
      <c r="E77" s="80" t="s">
        <v>145</v>
      </c>
      <c r="F77" s="125">
        <v>160</v>
      </c>
      <c r="G77" s="125">
        <v>150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9">
        <v>18.809999999999999</v>
      </c>
      <c r="D78" s="126">
        <v>17.02</v>
      </c>
      <c r="E78" s="80" t="s">
        <v>150</v>
      </c>
      <c r="F78" s="101"/>
      <c r="G78" s="141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9">
        <v>19.690000000000001</v>
      </c>
      <c r="D79" s="126">
        <v>17.8</v>
      </c>
      <c r="E79" s="79" t="s">
        <v>155</v>
      </c>
      <c r="F79" s="99">
        <v>5.9</v>
      </c>
      <c r="G79" s="126">
        <v>1.7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2">
        <v>2.16E-5</v>
      </c>
      <c r="D80" s="129">
        <v>2.1800000000000001E-5</v>
      </c>
      <c r="E80" s="80" t="s">
        <v>160</v>
      </c>
      <c r="F80" s="100">
        <v>72.3</v>
      </c>
      <c r="G80" s="127">
        <v>81.5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6" t="s">
        <v>164</v>
      </c>
      <c r="C84" s="156"/>
    </row>
    <row r="85" spans="2:16" ht="15" customHeight="1" x14ac:dyDescent="0.25">
      <c r="B85" s="157" t="s">
        <v>184</v>
      </c>
      <c r="C85" s="158"/>
      <c r="D85" s="158"/>
      <c r="E85" s="158"/>
      <c r="F85" s="158"/>
      <c r="G85" s="158"/>
      <c r="H85" s="158"/>
      <c r="I85" s="158"/>
      <c r="J85" s="158"/>
      <c r="K85" s="158"/>
      <c r="L85" s="158"/>
      <c r="M85" s="158"/>
      <c r="N85" s="158"/>
      <c r="O85" s="158"/>
      <c r="P85" s="159"/>
    </row>
    <row r="86" spans="2:16" ht="15" customHeight="1" x14ac:dyDescent="0.25">
      <c r="B86" s="149"/>
      <c r="C86" s="150"/>
      <c r="D86" s="150"/>
      <c r="E86" s="150"/>
      <c r="F86" s="150"/>
      <c r="G86" s="150"/>
      <c r="H86" s="150"/>
      <c r="I86" s="150"/>
      <c r="J86" s="150"/>
      <c r="K86" s="150"/>
      <c r="L86" s="150"/>
      <c r="M86" s="150"/>
      <c r="N86" s="150"/>
      <c r="O86" s="150"/>
      <c r="P86" s="151"/>
    </row>
    <row r="87" spans="2:16" ht="15" customHeight="1" x14ac:dyDescent="0.25">
      <c r="B87" s="149"/>
      <c r="C87" s="150"/>
      <c r="D87" s="150"/>
      <c r="E87" s="150"/>
      <c r="F87" s="150"/>
      <c r="G87" s="150"/>
      <c r="H87" s="150"/>
      <c r="I87" s="150"/>
      <c r="J87" s="150"/>
      <c r="K87" s="150"/>
      <c r="L87" s="150"/>
      <c r="M87" s="150"/>
      <c r="N87" s="150"/>
      <c r="O87" s="150"/>
      <c r="P87" s="151"/>
    </row>
    <row r="88" spans="2:16" ht="15" customHeight="1" x14ac:dyDescent="0.25">
      <c r="B88" s="149"/>
      <c r="C88" s="150"/>
      <c r="D88" s="150"/>
      <c r="E88" s="150"/>
      <c r="F88" s="150"/>
      <c r="G88" s="150"/>
      <c r="H88" s="150"/>
      <c r="I88" s="150"/>
      <c r="J88" s="150"/>
      <c r="K88" s="150"/>
      <c r="L88" s="150"/>
      <c r="M88" s="150"/>
      <c r="N88" s="150"/>
      <c r="O88" s="150"/>
      <c r="P88" s="151"/>
    </row>
    <row r="89" spans="2:16" ht="15" customHeight="1" x14ac:dyDescent="0.25">
      <c r="B89" s="149"/>
      <c r="C89" s="150"/>
      <c r="D89" s="150"/>
      <c r="E89" s="150"/>
      <c r="F89" s="150"/>
      <c r="G89" s="150"/>
      <c r="H89" s="150"/>
      <c r="I89" s="150"/>
      <c r="J89" s="150"/>
      <c r="K89" s="150"/>
      <c r="L89" s="150"/>
      <c r="M89" s="150"/>
      <c r="N89" s="150"/>
      <c r="O89" s="150"/>
      <c r="P89" s="151"/>
    </row>
    <row r="90" spans="2:16" ht="15" customHeight="1" x14ac:dyDescent="0.25">
      <c r="B90" s="149"/>
      <c r="C90" s="150"/>
      <c r="D90" s="150"/>
      <c r="E90" s="150"/>
      <c r="F90" s="150"/>
      <c r="G90" s="150"/>
      <c r="H90" s="150"/>
      <c r="I90" s="150"/>
      <c r="J90" s="150"/>
      <c r="K90" s="150"/>
      <c r="L90" s="150"/>
      <c r="M90" s="150"/>
      <c r="N90" s="150"/>
      <c r="O90" s="150"/>
      <c r="P90" s="151"/>
    </row>
    <row r="91" spans="2:16" ht="15" customHeight="1" x14ac:dyDescent="0.25">
      <c r="B91" s="149"/>
      <c r="C91" s="150"/>
      <c r="D91" s="150"/>
      <c r="E91" s="150"/>
      <c r="F91" s="150"/>
      <c r="G91" s="150"/>
      <c r="H91" s="150"/>
      <c r="I91" s="150"/>
      <c r="J91" s="150"/>
      <c r="K91" s="150"/>
      <c r="L91" s="150"/>
      <c r="M91" s="150"/>
      <c r="N91" s="150"/>
      <c r="O91" s="150"/>
      <c r="P91" s="151"/>
    </row>
    <row r="92" spans="2:16" ht="15" customHeight="1" x14ac:dyDescent="0.25">
      <c r="B92" s="143"/>
      <c r="C92" s="144"/>
      <c r="D92" s="144"/>
      <c r="E92" s="144"/>
      <c r="F92" s="144"/>
      <c r="G92" s="144"/>
      <c r="H92" s="144"/>
      <c r="I92" s="144"/>
      <c r="J92" s="144"/>
      <c r="K92" s="144"/>
      <c r="L92" s="144"/>
      <c r="M92" s="144"/>
      <c r="N92" s="144"/>
      <c r="O92" s="144"/>
      <c r="P92" s="145"/>
    </row>
    <row r="93" spans="2:16" ht="15" customHeight="1" x14ac:dyDescent="0.25">
      <c r="B93" s="143"/>
      <c r="C93" s="144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5"/>
    </row>
    <row r="94" spans="2:16" ht="15" customHeight="1" x14ac:dyDescent="0.25">
      <c r="B94" s="143"/>
      <c r="C94" s="144"/>
      <c r="D94" s="144"/>
      <c r="E94" s="144"/>
      <c r="F94" s="144"/>
      <c r="G94" s="144"/>
      <c r="H94" s="144"/>
      <c r="I94" s="144"/>
      <c r="J94" s="144"/>
      <c r="K94" s="144"/>
      <c r="L94" s="144"/>
      <c r="M94" s="144"/>
      <c r="N94" s="144"/>
      <c r="O94" s="144"/>
      <c r="P94" s="145"/>
    </row>
    <row r="95" spans="2:16" ht="15" customHeight="1" x14ac:dyDescent="0.25">
      <c r="B95" s="143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5"/>
    </row>
    <row r="96" spans="2:16" ht="15" customHeight="1" x14ac:dyDescent="0.25">
      <c r="B96" s="143"/>
      <c r="C96" s="144"/>
      <c r="D96" s="144"/>
      <c r="E96" s="144"/>
      <c r="F96" s="144"/>
      <c r="G96" s="144"/>
      <c r="H96" s="144"/>
      <c r="I96" s="144"/>
      <c r="J96" s="144"/>
      <c r="K96" s="144"/>
      <c r="L96" s="144"/>
      <c r="M96" s="144"/>
      <c r="N96" s="144"/>
      <c r="O96" s="144"/>
      <c r="P96" s="145"/>
    </row>
    <row r="97" spans="2:16" ht="15" customHeight="1" x14ac:dyDescent="0.25">
      <c r="B97" s="143"/>
      <c r="C97" s="144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5"/>
    </row>
    <row r="98" spans="2:16" ht="15" customHeight="1" x14ac:dyDescent="0.25">
      <c r="B98" s="143"/>
      <c r="C98" s="144"/>
      <c r="D98" s="144"/>
      <c r="E98" s="144"/>
      <c r="F98" s="144"/>
      <c r="G98" s="144"/>
      <c r="H98" s="144"/>
      <c r="I98" s="144"/>
      <c r="J98" s="144"/>
      <c r="K98" s="144"/>
      <c r="L98" s="144"/>
      <c r="M98" s="144"/>
      <c r="N98" s="144"/>
      <c r="O98" s="144"/>
      <c r="P98" s="145"/>
    </row>
    <row r="99" spans="2:16" ht="15" customHeight="1" x14ac:dyDescent="0.25">
      <c r="B99" s="146"/>
      <c r="C99" s="147"/>
      <c r="D99" s="147"/>
      <c r="E99" s="147"/>
      <c r="F99" s="147"/>
      <c r="G99" s="147"/>
      <c r="H99" s="147"/>
      <c r="I99" s="147"/>
      <c r="J99" s="147"/>
      <c r="K99" s="147"/>
      <c r="L99" s="147"/>
      <c r="M99" s="147"/>
      <c r="N99" s="147"/>
      <c r="O99" s="147"/>
      <c r="P99" s="148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2024-07-14T05:44:52Z</dcterms:modified>
</cp:coreProperties>
</file>