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l="1"/>
  <c r="E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<sst xmlns="http://schemas.openxmlformats.org/spreadsheetml/2006/main" count="210" uniqueCount="190">
  <si>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</si>
  <si>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</si>
  <si>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</si>
  <si>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</si>
  <si>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</si>
  <si>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</si>
  <si>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</si>
  <si>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</si>
  <si>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</si>
  <si>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</si>
  <si>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</si>
  <si>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</si>
  <si>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</si>
  <si>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</si>
  <si>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</si>
  <si>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</si>
  <si>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</si>
  <si>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</si>
  <si>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</si>
  <si>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</si>
  <si>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</si>
  <si>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</si>
  <si>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</si>
  <si>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</si>
  <si>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</si>
  <si>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</si>
  <si>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</si>
  <si>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</si>
  <si>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</si>
  <si>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</si>
  <si>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</si>
  <si>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</si>
  <si>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</si>
  <si>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</si>
  <si>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</si>
  <si>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</si>
  <si>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</si>
  <si>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</si>
  <si>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</si>
  <si>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</si>
  <si>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</si>
  <si>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</si>
  <si>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</si>
  <si>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</si>
  <si>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</si>
  <si>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</si>
  <si>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</si>
  <si>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</si>
  <si>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</si>
  <si>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</si>
  <si>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</si>
  <si>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</si>
  <si>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</si>
  <si>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</si>
  <si>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</si>
  <si>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</si>
  <si>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</si>
  <si>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</si>
  <si>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</si>
  <si>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</si>
  <si>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</si>
  <si>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</si>
  <si>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</si>
  <si>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</si>
  <si>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</si>
  <si>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</si>
  <si>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</si>
  <si>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</si>
  <si>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</si>
  <si>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</si>
  <si>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</si>
  <si>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</si>
  <si>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</si>
  <si>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</si>
  <si>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</si>
  <si>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</si>
  <si>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</si>
  <si>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</si>
  <si>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</si>
  <si>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</si>
  <si>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</si>
  <si>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</si>
  <si>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</si>
  <si>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</si>
  <si>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</si>
  <si>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</si>
  <si>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</si>
  <si>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</si>
  <si>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</si>
  <si>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</si>
  <si>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</si>
  <si>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</si>
  <si>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</si>
  <si>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</si>
  <si>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</si>
  <si>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</si>
  <si>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</si>
  <si>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</si>
  <si>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</si>
  <si>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</si>
  <si>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</si>
  <si>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</si>
  <si>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</si>
  <si>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</si>
  <si>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</si>
  <si>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</si>
  <si>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</si>
  <si>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</si>
  <si>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</si>
  <si>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</si>
  <si>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</si>
  <si>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</si>
  <si>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</si>
  <si>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</si>
  <si>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</si>
  <si>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</si>
  <si>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</si>
  <si>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</si>
  <si>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</si>
  <si>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</si>
  <si>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</si>
  <si>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</si>
  <si>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</si>
  <si>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</si>
  <si>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</si>
  <si>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</si>
  <si>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</si>
  <si>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</si>
  <si>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</si>
  <si>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</si>
  <si>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</si>
  <si>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</si>
  <si>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</si>
  <si>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</si>
  <si>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</si>
  <si>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</si>
  <si>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</si>
  <si>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</si>
  <si>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</si>
  <si>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</si>
  <si>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</si>
  <si>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</si>
  <si>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</si>
  <si>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</si>
  <si>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</si>
  <si>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</si>
  <si>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</si>
  <si>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</si>
  <si>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</si>
  <si>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</si>
  <si>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</si>
  <si>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</si>
  <si>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</si>
  <si>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</si>
  <si>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</si>
  <si>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</si>
  <si>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</si>
  <si>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</si>
  <si>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</si>
  <si>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</si>
  <si>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</si>
  <si>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</si>
  <si>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</si>
  <si>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</si>
  <si>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</si>
  <si>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</si>
  <si>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</si>
  <si>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</si>
  <si>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</si>
  <si>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</si>
  <si>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</si>
  <si>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</si>
  <si>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</si>
  <si>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</si>
  <si>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</si>
  <si>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</si>
  <si>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</si>
  <si>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</si>
  <si>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</si>
  <si>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</si>
  <si>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</si>
  <si>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</si>
  <si>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현대섭</t>
    <phoneticPr fontId="3" type="noConversion"/>
  </si>
  <si>
    <t>S</t>
    <phoneticPr fontId="3" type="noConversion"/>
  </si>
  <si>
    <t>N</t>
    <phoneticPr fontId="3" type="noConversion"/>
  </si>
  <si>
    <t>1) 방풍막 고장으로 분리</t>
    <phoneticPr fontId="3" type="noConversion"/>
  </si>
  <si>
    <t>2) 장비실 UPS 연결해제</t>
    <phoneticPr fontId="3" type="noConversion"/>
  </si>
  <si>
    <t>S</t>
    <phoneticPr fontId="3" type="noConversion"/>
  </si>
  <si>
    <t>초반부터 비와 구름으로 관측대기중 마무리</t>
    <phoneticPr fontId="3" type="noConversion"/>
  </si>
  <si>
    <t>3) 제너레이터 교체작업으로 셧다운되었던 컴퓨터 복구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</si>
</sst>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87" sqref="B87:P8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99" t="s">
        <v>0</v>
      </c>
      <c r="C2" s="19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200">
        <v>45485</v>
      </c>
      <c r="D3" s="201"/>
      <c r="E3" s="1"/>
      <c r="F3" s="1"/>
      <c r="G3" s="1"/>
      <c r="H3" s="1"/>
      <c r="I3" s="1"/>
      <c r="J3" s="1"/>
      <c r="K3" s="36" t="s">
        <v>2</v>
      </c>
      <c r="L3" s="202">
        <f>(P31-(P32+P33))/P31*100</f>
        <v>0</v>
      </c>
      <c r="M3" s="202"/>
      <c r="N3" s="36" t="s">
        <v>3</v>
      </c>
      <c r="O3" s="202">
        <f>(P31-P33)/P31*100</f>
        <v>100</v>
      </c>
      <c r="P3" s="202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9" t="s">
        <v>6</v>
      </c>
      <c r="C7" s="19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0.66666666666666663</v>
      </c>
      <c r="D9" s="110"/>
      <c r="E9" s="110">
        <v>1.6</v>
      </c>
      <c r="F9" s="110">
        <v>90</v>
      </c>
      <c r="G9" s="96" t="s">
        <v>187</v>
      </c>
      <c r="H9" s="111">
        <v>2.6</v>
      </c>
      <c r="I9" s="128">
        <v>41</v>
      </c>
      <c r="J9" s="112">
        <f>IF(L9, 1, 0) + IF(M9, 2, 0) + IF(N9, 4, 0) + IF(O9, 8, 0) + IF(P9, 16, 0)</f>
        <v>28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1</v>
      </c>
    </row>
    <row r="10" spans="2:16" s="81" customFormat="1" ht="14.25" customHeight="1" x14ac:dyDescent="0.25">
      <c r="B10" s="82" t="s">
        <v>22</v>
      </c>
      <c r="C10" s="133">
        <v>0.91666666666666663</v>
      </c>
      <c r="D10" s="111"/>
      <c r="E10" s="111">
        <v>1.1000000000000001</v>
      </c>
      <c r="F10" s="111">
        <v>90</v>
      </c>
      <c r="G10" s="141" t="s">
        <v>183</v>
      </c>
      <c r="H10" s="111">
        <v>4.2</v>
      </c>
      <c r="I10" s="134"/>
      <c r="J10" s="112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8">
        <v>8.3333333333333329E-2</v>
      </c>
      <c r="D11" s="139"/>
      <c r="E11" s="139">
        <v>0.9</v>
      </c>
      <c r="F11" s="139">
        <v>90</v>
      </c>
      <c r="G11" s="141" t="s">
        <v>184</v>
      </c>
      <c r="H11" s="139">
        <v>2.6</v>
      </c>
      <c r="I11" s="140"/>
      <c r="J11" s="112">
        <f>IF(L11, 1, 0) + IF(M11, 2, 0) + IF(N11, 4, 0) + IF(O11, 8, 0) + IF(P11, 16, 0)</f>
        <v>12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23.416666666666664</v>
      </c>
      <c r="D12" s="12" t="e">
        <f>AVERAGE(D9:D11)</f>
        <v>#DIV/0!</v>
      </c>
      <c r="E12" s="12">
        <f>AVERAGE(E9:E11)</f>
        <v>1.2</v>
      </c>
      <c r="F12" s="13">
        <f>AVERAGE(F9:F11)</f>
        <v>90</v>
      </c>
      <c r="G12" s="14"/>
      <c r="H12" s="15">
        <f>AVERAGE(H9:H11)</f>
        <v>3.1333333333333333</v>
      </c>
      <c r="I12" s="16"/>
      <c r="J12" s="17">
        <f>AVERAGE(J9:J11)</f>
        <v>17.333333333333332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9" t="s">
        <v>25</v>
      </c>
      <c r="C14" s="19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6" t="s">
        <v>178</v>
      </c>
      <c r="D16" s="108" t="s">
        <v>181</v>
      </c>
      <c r="E16" s="108" t="s">
        <v>181</v>
      </c>
      <c r="F16" s="86"/>
      <c r="G16" s="86"/>
      <c r="H16" s="86"/>
      <c r="I16" s="86"/>
      <c r="J16" s="120"/>
      <c r="K16" s="87"/>
      <c r="L16" s="86"/>
      <c r="M16" s="86"/>
      <c r="N16" s="86"/>
      <c r="O16" s="86"/>
      <c r="P16" s="108" t="s">
        <v>41</v>
      </c>
    </row>
    <row r="17" spans="2:16" ht="14.1" customHeight="1" x14ac:dyDescent="0.25">
      <c r="B17" s="25" t="s">
        <v>42</v>
      </c>
      <c r="C17" s="107">
        <v>0.67638888888888893</v>
      </c>
      <c r="D17" s="107">
        <v>0.70277777777777783</v>
      </c>
      <c r="E17" s="107">
        <v>8.3333333333333329E-2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07">
        <v>8.9583333333333334E-2</v>
      </c>
    </row>
    <row r="18" spans="2:16" ht="14.1" customHeight="1" x14ac:dyDescent="0.25">
      <c r="B18" s="25" t="s">
        <v>43</v>
      </c>
      <c r="C18" s="108">
        <v>30122</v>
      </c>
      <c r="D18" s="108">
        <f>C18+1</f>
        <v>30123</v>
      </c>
      <c r="E18" s="108">
        <f>D19+1</f>
        <v>30137</v>
      </c>
      <c r="F18" s="86"/>
      <c r="G18" s="86"/>
      <c r="H18" s="86"/>
      <c r="I18" s="86"/>
      <c r="J18" s="87"/>
      <c r="K18" s="86"/>
      <c r="L18" s="86"/>
      <c r="M18" s="86"/>
      <c r="N18" s="86"/>
      <c r="O18" s="86"/>
      <c r="P18" s="108">
        <f>MAX(C18:O19)+1</f>
        <v>30142</v>
      </c>
    </row>
    <row r="19" spans="2:16" ht="14.1" customHeight="1" thickBot="1" x14ac:dyDescent="0.3">
      <c r="B19" s="9" t="s">
        <v>44</v>
      </c>
      <c r="C19" s="88"/>
      <c r="D19" s="108">
        <v>30136</v>
      </c>
      <c r="E19" s="108">
        <f>E18+4</f>
        <v>30141</v>
      </c>
      <c r="F19" s="86"/>
      <c r="G19" s="86"/>
      <c r="H19" s="86"/>
      <c r="I19" s="86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14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1" t="s">
        <v>46</v>
      </c>
      <c r="C22" s="25" t="s">
        <v>21</v>
      </c>
      <c r="D22" s="25" t="s">
        <v>23</v>
      </c>
      <c r="E22" s="25" t="s">
        <v>47</v>
      </c>
      <c r="F22" s="212" t="s">
        <v>48</v>
      </c>
      <c r="G22" s="212"/>
      <c r="H22" s="212"/>
      <c r="I22" s="212"/>
      <c r="J22" s="25" t="s">
        <v>21</v>
      </c>
      <c r="K22" s="25" t="s">
        <v>23</v>
      </c>
      <c r="L22" s="25" t="s">
        <v>47</v>
      </c>
      <c r="M22" s="212" t="s">
        <v>48</v>
      </c>
      <c r="N22" s="212"/>
      <c r="O22" s="212"/>
      <c r="P22" s="212"/>
    </row>
    <row r="23" spans="2:16" ht="13.5" customHeight="1" x14ac:dyDescent="0.25">
      <c r="B23" s="211"/>
      <c r="C23" s="121"/>
      <c r="D23" s="121"/>
      <c r="E23" s="96" t="s">
        <v>49</v>
      </c>
      <c r="F23" s="210" t="s">
        <v>180</v>
      </c>
      <c r="G23" s="210"/>
      <c r="H23" s="210"/>
      <c r="I23" s="210"/>
      <c r="J23" s="97"/>
      <c r="K23" s="97"/>
      <c r="L23" s="115" t="s">
        <v>50</v>
      </c>
      <c r="M23" s="210" t="s">
        <v>173</v>
      </c>
      <c r="N23" s="210"/>
      <c r="O23" s="210"/>
      <c r="P23" s="210"/>
    </row>
    <row r="24" spans="2:16" ht="13.5" customHeight="1" x14ac:dyDescent="0.25">
      <c r="B24" s="211"/>
      <c r="C24" s="122"/>
      <c r="D24" s="122"/>
      <c r="E24" s="115" t="s">
        <v>179</v>
      </c>
      <c r="F24" s="210" t="s">
        <v>180</v>
      </c>
      <c r="G24" s="210"/>
      <c r="H24" s="210"/>
      <c r="I24" s="210"/>
      <c r="J24" s="97"/>
      <c r="K24" s="97"/>
      <c r="L24" s="115" t="s">
        <v>52</v>
      </c>
      <c r="M24" s="210" t="s">
        <v>173</v>
      </c>
      <c r="N24" s="210"/>
      <c r="O24" s="210"/>
      <c r="P24" s="210"/>
    </row>
    <row r="25" spans="2:16" ht="13.5" customHeight="1" x14ac:dyDescent="0.25">
      <c r="B25" s="211"/>
      <c r="C25" s="122"/>
      <c r="D25" s="122"/>
      <c r="E25" s="115" t="s">
        <v>52</v>
      </c>
      <c r="F25" s="210" t="s">
        <v>180</v>
      </c>
      <c r="G25" s="210"/>
      <c r="H25" s="210"/>
      <c r="I25" s="210"/>
      <c r="J25" s="97"/>
      <c r="K25" s="97"/>
      <c r="L25" s="115" t="s">
        <v>51</v>
      </c>
      <c r="M25" s="210" t="s">
        <v>173</v>
      </c>
      <c r="N25" s="210"/>
      <c r="O25" s="210"/>
      <c r="P25" s="210"/>
    </row>
    <row r="26" spans="2:16" ht="13.5" customHeight="1" x14ac:dyDescent="0.25">
      <c r="B26" s="211"/>
      <c r="C26" s="122"/>
      <c r="D26" s="122"/>
      <c r="E26" s="115" t="s">
        <v>50</v>
      </c>
      <c r="F26" s="210" t="s">
        <v>180</v>
      </c>
      <c r="G26" s="210"/>
      <c r="H26" s="210"/>
      <c r="I26" s="210"/>
      <c r="J26" s="97"/>
      <c r="K26" s="97"/>
      <c r="L26" s="115" t="s">
        <v>49</v>
      </c>
      <c r="M26" s="210" t="s">
        <v>173</v>
      </c>
      <c r="N26" s="210"/>
      <c r="O26" s="210"/>
      <c r="P26" s="21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9" t="s">
        <v>53</v>
      </c>
      <c r="C28" s="199"/>
      <c r="D28" s="19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30">
        <v>0.36249999999999999</v>
      </c>
      <c r="D30" s="131"/>
      <c r="E30" s="131"/>
      <c r="F30" s="131"/>
      <c r="G30" s="131"/>
      <c r="H30" s="131"/>
      <c r="I30" s="131"/>
      <c r="J30" s="131"/>
      <c r="K30" s="132"/>
      <c r="L30" s="131"/>
      <c r="M30" s="131"/>
      <c r="N30" s="131">
        <v>9.4444444444444442E-2</v>
      </c>
      <c r="O30" s="131"/>
      <c r="P30" s="117">
        <f>SUM(C30:J30,L30:N30)</f>
        <v>0.45694444444444443</v>
      </c>
    </row>
    <row r="31" spans="2:16" ht="14.1" customHeight="1" x14ac:dyDescent="0.25">
      <c r="B31" s="26" t="s">
        <v>172</v>
      </c>
      <c r="C31" s="135">
        <v>0.36249999999999999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>
        <v>9.4444444444444442E-2</v>
      </c>
      <c r="O31" s="136"/>
      <c r="P31" s="113">
        <f>SUM(C31:N31)</f>
        <v>0.45694444444444443</v>
      </c>
    </row>
    <row r="32" spans="2:16" ht="14.1" customHeight="1" x14ac:dyDescent="0.25">
      <c r="B32" s="26" t="s">
        <v>68</v>
      </c>
      <c r="C32" s="118">
        <v>0.36249999999999999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>
        <v>9.4444444444444442E-2</v>
      </c>
      <c r="O32" s="137"/>
      <c r="P32" s="113">
        <f>SUM(C32:N32)</f>
        <v>0.45694444444444443</v>
      </c>
    </row>
    <row r="33" spans="2:16" ht="14.1" customHeight="1" thickBot="1" x14ac:dyDescent="0.3">
      <c r="B33" s="26" t="s">
        <v>69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16"/>
      <c r="P33" s="114">
        <f>SUM(C33:N33)</f>
        <v>0</v>
      </c>
    </row>
    <row r="34" spans="2:16" ht="14.1" customHeight="1" x14ac:dyDescent="0.25">
      <c r="B34" s="73" t="s">
        <v>170</v>
      </c>
      <c r="C34" s="91">
        <f>C31-C32-C33</f>
        <v>0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0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94" t="s">
        <v>70</v>
      </c>
      <c r="C36" s="198"/>
      <c r="D36" s="198"/>
      <c r="E36" s="198"/>
      <c r="F36" s="198"/>
      <c r="G36" s="198"/>
      <c r="H36" s="198"/>
      <c r="I36" s="197"/>
      <c r="J36" s="197"/>
      <c r="K36" s="197"/>
      <c r="L36" s="197"/>
      <c r="M36" s="197"/>
      <c r="N36" s="197"/>
      <c r="O36" s="197"/>
      <c r="P36" s="197"/>
    </row>
    <row r="37" spans="2:16" ht="18" customHeight="1" x14ac:dyDescent="0.25">
      <c r="B37" s="195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</row>
    <row r="38" spans="2:16" ht="18" customHeight="1" x14ac:dyDescent="0.25">
      <c r="B38" s="195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</row>
    <row r="39" spans="2:16" ht="18" customHeight="1" x14ac:dyDescent="0.25">
      <c r="B39" s="195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pans="2:16" ht="18" customHeight="1" x14ac:dyDescent="0.25">
      <c r="B40" s="195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pans="2:16" ht="18" customHeight="1" x14ac:dyDescent="0.25">
      <c r="B41" s="196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4" t="s">
        <v>71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</row>
    <row r="44" spans="2:16" ht="14.1" customHeight="1" x14ac:dyDescent="0.25">
      <c r="B44" s="187" t="s">
        <v>188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</row>
    <row r="45" spans="2:16" ht="14.1" customHeight="1" x14ac:dyDescent="0.25">
      <c r="B45" s="168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71"/>
      <c r="C52" s="172"/>
      <c r="D52" s="169"/>
      <c r="E52" s="169"/>
      <c r="F52" s="169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169</v>
      </c>
      <c r="C53" s="175"/>
      <c r="D53" s="105"/>
      <c r="E53" s="105"/>
      <c r="F53" s="105"/>
      <c r="G53" s="178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" customHeight="1" thickTop="1" thickBot="1" x14ac:dyDescent="0.3">
      <c r="B54" s="176" t="s">
        <v>168</v>
      </c>
      <c r="C54" s="177"/>
      <c r="D54" s="177"/>
      <c r="E54" s="177"/>
      <c r="F54" s="123">
        <v>1059</v>
      </c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 x14ac:dyDescent="0.25"/>
    <row r="56" spans="2:16" ht="17.25" customHeight="1" x14ac:dyDescent="0.25">
      <c r="B56" s="155" t="s">
        <v>72</v>
      </c>
      <c r="C56" s="155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56" t="s">
        <v>73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74</v>
      </c>
      <c r="O57" s="157"/>
      <c r="P57" s="160"/>
    </row>
    <row r="58" spans="2:16" ht="17.100000000000001" customHeight="1" x14ac:dyDescent="0.25">
      <c r="B58" s="161" t="s">
        <v>75</v>
      </c>
      <c r="C58" s="162"/>
      <c r="D58" s="163"/>
      <c r="E58" s="161" t="s">
        <v>76</v>
      </c>
      <c r="F58" s="162"/>
      <c r="G58" s="163"/>
      <c r="H58" s="162" t="s">
        <v>77</v>
      </c>
      <c r="I58" s="162"/>
      <c r="J58" s="162"/>
      <c r="K58" s="164" t="s">
        <v>78</v>
      </c>
      <c r="L58" s="162"/>
      <c r="M58" s="165"/>
      <c r="N58" s="166"/>
      <c r="O58" s="162"/>
      <c r="P58" s="167"/>
    </row>
    <row r="59" spans="2:16" ht="20.100000000000001" customHeight="1" x14ac:dyDescent="0.25">
      <c r="B59" s="143" t="s">
        <v>79</v>
      </c>
      <c r="C59" s="144"/>
      <c r="D59" s="33" t="b">
        <v>1</v>
      </c>
      <c r="E59" s="143" t="s">
        <v>80</v>
      </c>
      <c r="F59" s="144"/>
      <c r="G59" s="33" t="b">
        <v>1</v>
      </c>
      <c r="H59" s="151" t="s">
        <v>81</v>
      </c>
      <c r="I59" s="144"/>
      <c r="J59" s="33" t="b">
        <v>1</v>
      </c>
      <c r="K59" s="151" t="s">
        <v>82</v>
      </c>
      <c r="L59" s="144"/>
      <c r="M59" s="33" t="b">
        <v>1</v>
      </c>
      <c r="N59" s="152" t="s">
        <v>83</v>
      </c>
      <c r="O59" s="144"/>
      <c r="P59" s="33" t="b">
        <v>1</v>
      </c>
    </row>
    <row r="60" spans="2:16" ht="20.100000000000001" customHeight="1" x14ac:dyDescent="0.25">
      <c r="B60" s="143" t="s">
        <v>84</v>
      </c>
      <c r="C60" s="144"/>
      <c r="D60" s="33" t="b">
        <v>1</v>
      </c>
      <c r="E60" s="143" t="s">
        <v>85</v>
      </c>
      <c r="F60" s="144"/>
      <c r="G60" s="33" t="b">
        <v>1</v>
      </c>
      <c r="H60" s="151" t="s">
        <v>86</v>
      </c>
      <c r="I60" s="144"/>
      <c r="J60" s="33" t="b">
        <v>1</v>
      </c>
      <c r="K60" s="151" t="s">
        <v>87</v>
      </c>
      <c r="L60" s="144"/>
      <c r="M60" s="33" t="b">
        <v>1</v>
      </c>
      <c r="N60" s="152" t="s">
        <v>88</v>
      </c>
      <c r="O60" s="144"/>
      <c r="P60" s="33" t="b">
        <v>1</v>
      </c>
    </row>
    <row r="61" spans="2:16" ht="20.100000000000001" customHeight="1" x14ac:dyDescent="0.25">
      <c r="B61" s="143" t="s">
        <v>89</v>
      </c>
      <c r="C61" s="144"/>
      <c r="D61" s="33" t="b">
        <v>1</v>
      </c>
      <c r="E61" s="143" t="s">
        <v>90</v>
      </c>
      <c r="F61" s="144"/>
      <c r="G61" s="33" t="b">
        <v>1</v>
      </c>
      <c r="H61" s="151" t="s">
        <v>91</v>
      </c>
      <c r="I61" s="144"/>
      <c r="J61" s="33" t="b">
        <v>1</v>
      </c>
      <c r="K61" s="151" t="s">
        <v>92</v>
      </c>
      <c r="L61" s="144"/>
      <c r="M61" s="33" t="b">
        <v>1</v>
      </c>
      <c r="N61" s="152" t="s">
        <v>93</v>
      </c>
      <c r="O61" s="144"/>
      <c r="P61" s="33" t="b">
        <v>1</v>
      </c>
    </row>
    <row r="62" spans="2:16" ht="20.100000000000001" customHeight="1" x14ac:dyDescent="0.25">
      <c r="B62" s="151" t="s">
        <v>91</v>
      </c>
      <c r="C62" s="144"/>
      <c r="D62" s="33" t="b">
        <v>1</v>
      </c>
      <c r="E62" s="143" t="s">
        <v>94</v>
      </c>
      <c r="F62" s="144"/>
      <c r="G62" s="33" t="b">
        <v>1</v>
      </c>
      <c r="H62" s="151" t="s">
        <v>95</v>
      </c>
      <c r="I62" s="144"/>
      <c r="J62" s="33" t="b">
        <v>0</v>
      </c>
      <c r="K62" s="151" t="s">
        <v>96</v>
      </c>
      <c r="L62" s="144"/>
      <c r="M62" s="33" t="b">
        <v>1</v>
      </c>
      <c r="N62" s="152" t="s">
        <v>86</v>
      </c>
      <c r="O62" s="144"/>
      <c r="P62" s="33" t="b">
        <v>1</v>
      </c>
    </row>
    <row r="63" spans="2:16" ht="20.100000000000001" customHeight="1" x14ac:dyDescent="0.25">
      <c r="B63" s="151" t="s">
        <v>97</v>
      </c>
      <c r="C63" s="144"/>
      <c r="D63" s="33" t="b">
        <v>1</v>
      </c>
      <c r="E63" s="143" t="s">
        <v>98</v>
      </c>
      <c r="F63" s="144"/>
      <c r="G63" s="33" t="b">
        <v>1</v>
      </c>
      <c r="H63" s="38"/>
      <c r="I63" s="39"/>
      <c r="J63" s="40"/>
      <c r="K63" s="151" t="s">
        <v>99</v>
      </c>
      <c r="L63" s="144"/>
      <c r="M63" s="33" t="b">
        <v>1</v>
      </c>
      <c r="N63" s="152" t="s">
        <v>167</v>
      </c>
      <c r="O63" s="144"/>
      <c r="P63" s="33" t="b">
        <v>1</v>
      </c>
    </row>
    <row r="64" spans="2:16" ht="20.100000000000001" customHeight="1" x14ac:dyDescent="0.25">
      <c r="B64" s="151" t="s">
        <v>100</v>
      </c>
      <c r="C64" s="144"/>
      <c r="D64" s="33" t="b">
        <v>0</v>
      </c>
      <c r="E64" s="143" t="s">
        <v>101</v>
      </c>
      <c r="F64" s="144"/>
      <c r="G64" s="33" t="b">
        <v>1</v>
      </c>
      <c r="H64" s="41"/>
      <c r="I64" s="42"/>
      <c r="J64" s="43"/>
      <c r="K64" s="153" t="s">
        <v>102</v>
      </c>
      <c r="L64" s="154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43" t="s">
        <v>165</v>
      </c>
      <c r="F65" s="144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45" t="s">
        <v>108</v>
      </c>
      <c r="C69" s="145"/>
      <c r="D69" s="51"/>
      <c r="E69" s="51"/>
      <c r="F69" s="147" t="s">
        <v>109</v>
      </c>
      <c r="G69" s="149" t="s">
        <v>110</v>
      </c>
      <c r="H69" s="51"/>
      <c r="I69" s="145" t="s">
        <v>111</v>
      </c>
      <c r="J69" s="145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46"/>
      <c r="C70" s="146"/>
      <c r="D70" s="55"/>
      <c r="E70" s="56"/>
      <c r="F70" s="148"/>
      <c r="G70" s="150"/>
      <c r="H70" s="57"/>
      <c r="I70" s="146"/>
      <c r="J70" s="146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9">
        <v>-155.93</v>
      </c>
      <c r="D72" s="126">
        <v>-156.12</v>
      </c>
      <c r="E72" s="79" t="s">
        <v>121</v>
      </c>
      <c r="F72" s="99">
        <v>14.1</v>
      </c>
      <c r="G72" s="126">
        <v>16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9">
        <v>-142.04</v>
      </c>
      <c r="D73" s="126">
        <v>-142.58000000000001</v>
      </c>
      <c r="E73" s="80" t="s">
        <v>125</v>
      </c>
      <c r="F73" s="100">
        <v>44.9</v>
      </c>
      <c r="G73" s="127">
        <v>39.700000000000003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9">
        <v>-213.56</v>
      </c>
      <c r="D74" s="126">
        <v>-207.67</v>
      </c>
      <c r="E74" s="80" t="s">
        <v>130</v>
      </c>
      <c r="F74" s="125">
        <v>0</v>
      </c>
      <c r="G74" s="125">
        <v>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9">
        <v>-116.31</v>
      </c>
      <c r="D75" s="126">
        <v>-117.6</v>
      </c>
      <c r="E75" s="80" t="s">
        <v>135</v>
      </c>
      <c r="F75" s="125">
        <v>40</v>
      </c>
      <c r="G75" s="125">
        <v>40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9">
        <v>21.33</v>
      </c>
      <c r="D76" s="126">
        <v>21.79</v>
      </c>
      <c r="E76" s="80" t="s">
        <v>140</v>
      </c>
      <c r="F76" s="125">
        <v>30</v>
      </c>
      <c r="G76" s="125">
        <v>30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9">
        <v>24.95</v>
      </c>
      <c r="D77" s="126">
        <v>25.62</v>
      </c>
      <c r="E77" s="80" t="s">
        <v>145</v>
      </c>
      <c r="F77" s="125">
        <v>150</v>
      </c>
      <c r="G77" s="125">
        <v>150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9">
        <v>17.93</v>
      </c>
      <c r="D78" s="126">
        <v>18.3</v>
      </c>
      <c r="E78" s="80" t="s">
        <v>150</v>
      </c>
      <c r="F78" s="101"/>
      <c r="G78" s="142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9">
        <v>18.79</v>
      </c>
      <c r="D79" s="126">
        <v>19.2</v>
      </c>
      <c r="E79" s="79" t="s">
        <v>155</v>
      </c>
      <c r="F79" s="99">
        <v>5.3</v>
      </c>
      <c r="G79" s="126">
        <v>4.0999999999999996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2">
        <v>2.0599999999999999E-5</v>
      </c>
      <c r="D80" s="129">
        <v>2.1100000000000001E-5</v>
      </c>
      <c r="E80" s="80" t="s">
        <v>160</v>
      </c>
      <c r="F80" s="100">
        <v>81</v>
      </c>
      <c r="G80" s="127">
        <v>84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203" t="s">
        <v>164</v>
      </c>
      <c r="C84" s="203"/>
    </row>
    <row r="85" spans="2:16" ht="15" customHeight="1" x14ac:dyDescent="0.25">
      <c r="B85" s="204" t="s">
        <v>185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86" spans="2:16" ht="15" customHeight="1" x14ac:dyDescent="0.25">
      <c r="B86" s="207" t="s">
        <v>186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9"/>
    </row>
    <row r="87" spans="2:16" ht="15" customHeight="1" x14ac:dyDescent="0.25">
      <c r="B87" s="207" t="s">
        <v>189</v>
      </c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</row>
    <row r="88" spans="2:16" ht="15" customHeight="1" x14ac:dyDescent="0.25">
      <c r="B88" s="207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9"/>
    </row>
    <row r="89" spans="2:16" ht="15" customHeight="1" x14ac:dyDescent="0.25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9"/>
    </row>
    <row r="90" spans="2:16" ht="15" customHeight="1" x14ac:dyDescent="0.25">
      <c r="B90" s="207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9"/>
    </row>
    <row r="91" spans="2:16" ht="15" customHeight="1" x14ac:dyDescent="0.25">
      <c r="B91" s="207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9"/>
    </row>
    <row r="92" spans="2:16" ht="15" customHeight="1" x14ac:dyDescent="0.25">
      <c r="B92" s="213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5"/>
    </row>
    <row r="93" spans="2:16" ht="15" customHeight="1" x14ac:dyDescent="0.25">
      <c r="B93" s="213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5"/>
    </row>
    <row r="94" spans="2:16" ht="15" customHeight="1" x14ac:dyDescent="0.25">
      <c r="B94" s="213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5"/>
    </row>
    <row r="95" spans="2:16" ht="15" customHeight="1" x14ac:dyDescent="0.25">
      <c r="B95" s="21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5"/>
    </row>
    <row r="96" spans="2:16" ht="15" customHeight="1" x14ac:dyDescent="0.25">
      <c r="B96" s="213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5"/>
    </row>
    <row r="97" spans="2:16" ht="15" customHeight="1" x14ac:dyDescent="0.25">
      <c r="B97" s="213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5"/>
    </row>
    <row r="98" spans="2:16" ht="15" customHeight="1" x14ac:dyDescent="0.25">
      <c r="B98" s="213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5"/>
    </row>
    <row r="99" spans="2:16" ht="15" customHeight="1" x14ac:dyDescent="0.25">
      <c r="B99" s="216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2024-07-13T02:14:45Z</dcterms:modified>
</cp:coreProperties>
</file>