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/>
  <c r="E18" i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<sst xmlns="http://schemas.openxmlformats.org/spreadsheetml/2006/main" count="207" uniqueCount="190">
  <si>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</si>
  <si>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</si>
  <si>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</si>
  <si>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</si>
  <si>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</si>
  <si>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</si>
  <si>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</si>
  <si>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</si>
  <si>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</si>
  <si>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</si>
  <si>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</si>
  <si>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</si>
  <si>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</si>
  <si>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</si>
  <si>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</si>
  <si>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</si>
  <si>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</si>
  <si>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</si>
  <si>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</si>
  <si>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</si>
  <si>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</si>
  <si>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</si>
  <si>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</si>
  <si>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</si>
  <si>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</si>
  <si>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</si>
  <si>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</si>
  <si>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</si>
  <si>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</si>
  <si>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</si>
  <si>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</si>
  <si>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</si>
  <si>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</si>
  <si>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</si>
  <si>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</si>
  <si>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</si>
  <si>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</si>
  <si>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</si>
  <si>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</si>
  <si>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</si>
  <si>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</si>
  <si>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</si>
  <si>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</si>
  <si>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</si>
  <si>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</si>
  <si>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</si>
  <si>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</si>
  <si>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</si>
  <si>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</si>
  <si>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</si>
  <si>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</si>
  <si>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</si>
  <si>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</si>
  <si>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</si>
  <si>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</si>
  <si>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</si>
  <si>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</si>
  <si>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</si>
  <si>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</si>
  <si>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</si>
  <si>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</si>
  <si>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</si>
  <si>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</si>
  <si>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</si>
  <si>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</si>
  <si>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</si>
  <si>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</si>
  <si>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</si>
  <si>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</si>
  <si>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</si>
  <si>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</si>
  <si>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</si>
  <si>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</si>
  <si>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</si>
  <si>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</si>
  <si>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</si>
  <si>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</si>
  <si>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</si>
  <si>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</si>
  <si>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</si>
  <si>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</si>
  <si>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</si>
  <si>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</si>
  <si>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</si>
  <si>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</si>
  <si>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</si>
  <si>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</si>
  <si>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</si>
  <si>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</si>
  <si>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</si>
  <si>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</si>
  <si>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</si>
  <si>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</si>
  <si>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</si>
  <si>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</si>
  <si>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</si>
  <si>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</si>
  <si>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</si>
  <si>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</si>
  <si>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</si>
  <si>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</si>
  <si>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</si>
  <si>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</si>
  <si>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</si>
  <si>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</si>
  <si>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</si>
  <si>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</si>
  <si>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</si>
  <si>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</si>
  <si>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</si>
  <si>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</si>
  <si>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</si>
  <si>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</si>
  <si>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</si>
  <si>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</si>
  <si>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</si>
  <si>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</si>
  <si>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</si>
  <si>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</si>
  <si>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</si>
  <si>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</si>
  <si>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</si>
  <si>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</si>
  <si>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</si>
  <si>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</si>
  <si>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</si>
  <si>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</si>
  <si>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</si>
  <si>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</si>
  <si>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</si>
  <si>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</si>
  <si>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</si>
  <si>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</si>
  <si>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</si>
  <si>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</si>
  <si>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</si>
  <si>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</si>
  <si>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</si>
  <si>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</si>
  <si>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</si>
  <si>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</si>
  <si>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</si>
  <si>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</si>
  <si>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</si>
  <si>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</si>
  <si>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</si>
  <si>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</si>
  <si>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</si>
  <si>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</si>
  <si>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</si>
  <si>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</si>
  <si>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</si>
  <si>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</si>
  <si>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</si>
  <si>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</si>
  <si>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</si>
  <si>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</si>
  <si>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</si>
  <si>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</si>
  <si>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</si>
  <si>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</si>
  <si>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</si>
  <si>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</si>
  <si>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</si>
  <si>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</si>
  <si>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</si>
  <si>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</si>
  <si>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</si>
  <si>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</si>
  <si>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</si>
  <si>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</si>
  <si>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</si>
  <si>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</si>
  <si>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</si>
  <si>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</si>
  <si>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</si>
  <si>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</si>
  <si>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</si>
  <si>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</si>
  <si>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</si>
  <si>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</si>
  <si>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</si>
  <si>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</si>
  <si>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</si>
  <si>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</si>
  <si>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W</t>
    <phoneticPr fontId="3" type="noConversion"/>
  </si>
  <si>
    <t>SW</t>
    <phoneticPr fontId="3" type="noConversion"/>
  </si>
  <si>
    <t>TMT</t>
    <phoneticPr fontId="3" type="noConversion"/>
  </si>
  <si>
    <t>BLG</t>
    <phoneticPr fontId="3" type="noConversion"/>
  </si>
  <si>
    <t xml:space="preserve"> [18:30] 고습으로 중단후 대기 [20:00]재개,  [21:55]중단후 대기,  [03:07] 마무리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</si>
</sst>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K18" sqref="K18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6">
        <v>45477</v>
      </c>
      <c r="D3" s="197"/>
      <c r="E3" s="1"/>
      <c r="F3" s="1"/>
      <c r="G3" s="1"/>
      <c r="H3" s="1"/>
      <c r="I3" s="1"/>
      <c r="J3" s="1"/>
      <c r="K3" s="36" t="s">
        <v>2</v>
      </c>
      <c r="L3" s="198">
        <f>(P31-(P32+P33))/P31*100</f>
        <v>35.000000000000007</v>
      </c>
      <c r="M3" s="198"/>
      <c r="N3" s="36" t="s">
        <v>3</v>
      </c>
      <c r="O3" s="198">
        <f>(P31-P33)/P31*100</f>
        <v>100</v>
      </c>
      <c r="P3" s="198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0.70833333333333337</v>
      </c>
      <c r="D9" s="115">
        <v>2.13</v>
      </c>
      <c r="E9" s="115">
        <v>4</v>
      </c>
      <c r="F9" s="115">
        <v>61</v>
      </c>
      <c r="G9" s="96" t="s">
        <v>186</v>
      </c>
      <c r="H9" s="116">
        <v>2.2999999999999998</v>
      </c>
      <c r="I9" s="120">
        <v>3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6">
        <v>0.91666666666666663</v>
      </c>
      <c r="D10" s="116"/>
      <c r="E10" s="116">
        <v>0.8</v>
      </c>
      <c r="F10" s="116">
        <v>83</v>
      </c>
      <c r="G10" s="133" t="s">
        <v>184</v>
      </c>
      <c r="H10" s="116">
        <v>1.6</v>
      </c>
      <c r="I10" s="127"/>
      <c r="J10" s="117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4">
        <v>0.125</v>
      </c>
      <c r="D11" s="135"/>
      <c r="E11" s="135">
        <v>0.8</v>
      </c>
      <c r="F11" s="135">
        <v>89</v>
      </c>
      <c r="G11" s="133" t="s">
        <v>185</v>
      </c>
      <c r="H11" s="135">
        <v>4</v>
      </c>
      <c r="I11" s="136"/>
      <c r="J11" s="117">
        <f>IF(L11, 1, 0) + IF(M11, 2, 0) + IF(N11, 4, 0) + IF(O11, 8, 0) + IF(P11, 16, 0)</f>
        <v>12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>
        <f>AVERAGE(D9:D11)</f>
        <v>2.13</v>
      </c>
      <c r="E12" s="12">
        <f>AVERAGE(E9:E11)</f>
        <v>1.8666666666666665</v>
      </c>
      <c r="F12" s="13">
        <f>AVERAGE(F9:F11)</f>
        <v>77.666666666666671</v>
      </c>
      <c r="G12" s="14"/>
      <c r="H12" s="15">
        <f>AVERAGE(H9:H11)</f>
        <v>2.6333333333333333</v>
      </c>
      <c r="I12" s="16"/>
      <c r="J12" s="17">
        <f>AVERAGE(J9:J11)</f>
        <v>8.3333333333333339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187</v>
      </c>
      <c r="F16" s="113" t="s">
        <v>188</v>
      </c>
      <c r="G16" s="113" t="s">
        <v>179</v>
      </c>
      <c r="H16" s="113"/>
      <c r="I16" s="113"/>
      <c r="J16" s="130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0.64166666666666672</v>
      </c>
      <c r="D17" s="112">
        <v>0.6430555555555556</v>
      </c>
      <c r="E17" s="112">
        <v>0.68402777777777779</v>
      </c>
      <c r="F17" s="112">
        <v>0.70833333333333337</v>
      </c>
      <c r="G17" s="112">
        <v>0.125</v>
      </c>
      <c r="H17" s="87"/>
      <c r="I17" s="87"/>
      <c r="J17" s="87"/>
      <c r="K17" s="87"/>
      <c r="L17" s="87"/>
      <c r="M17" s="87"/>
      <c r="N17" s="87"/>
      <c r="O17" s="87"/>
      <c r="P17" s="112">
        <v>0.12986111111111112</v>
      </c>
    </row>
    <row r="18" spans="2:16" ht="14.1" customHeight="1" x14ac:dyDescent="0.25">
      <c r="B18" s="25" t="s">
        <v>43</v>
      </c>
      <c r="C18" s="113">
        <v>29248</v>
      </c>
      <c r="D18" s="113">
        <f>C18+1</f>
        <v>29249</v>
      </c>
      <c r="E18" s="113">
        <f>D19+1</f>
        <v>29254</v>
      </c>
      <c r="F18" s="113">
        <f>E19+1</f>
        <v>29269</v>
      </c>
      <c r="G18" s="113">
        <f>F19+1</f>
        <v>29360</v>
      </c>
      <c r="H18" s="113"/>
      <c r="I18" s="113"/>
      <c r="J18" s="87"/>
      <c r="K18" s="86"/>
      <c r="L18" s="86"/>
      <c r="M18" s="86"/>
      <c r="N18" s="86"/>
      <c r="O18" s="86"/>
      <c r="P18" s="113">
        <f>MAX(C18:O19)+1</f>
        <v>29365</v>
      </c>
    </row>
    <row r="19" spans="2:16" ht="14.1" customHeight="1" thickBot="1" x14ac:dyDescent="0.3">
      <c r="B19" s="9" t="s">
        <v>44</v>
      </c>
      <c r="C19" s="88"/>
      <c r="D19" s="113">
        <v>29253</v>
      </c>
      <c r="E19" s="113">
        <v>29268</v>
      </c>
      <c r="F19" s="113">
        <v>29359</v>
      </c>
      <c r="G19" s="113">
        <f>G18+4</f>
        <v>29364</v>
      </c>
      <c r="H19" s="113"/>
      <c r="I19" s="113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15</v>
      </c>
      <c r="F20" s="23">
        <f t="shared" si="0"/>
        <v>91</v>
      </c>
      <c r="G20" s="23">
        <f t="shared" si="0"/>
        <v>5</v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5" t="s">
        <v>21</v>
      </c>
      <c r="D22" s="25" t="s">
        <v>23</v>
      </c>
      <c r="E22" s="25" t="s">
        <v>47</v>
      </c>
      <c r="F22" s="208" t="s">
        <v>48</v>
      </c>
      <c r="G22" s="208"/>
      <c r="H22" s="208"/>
      <c r="I22" s="208"/>
      <c r="J22" s="25" t="s">
        <v>21</v>
      </c>
      <c r="K22" s="25" t="s">
        <v>23</v>
      </c>
      <c r="L22" s="25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31"/>
      <c r="D23" s="131"/>
      <c r="E23" s="96" t="s">
        <v>49</v>
      </c>
      <c r="F23" s="206" t="s">
        <v>173</v>
      </c>
      <c r="G23" s="206"/>
      <c r="H23" s="206"/>
      <c r="I23" s="206"/>
      <c r="J23" s="97"/>
      <c r="K23" s="97"/>
      <c r="L23" s="120" t="s">
        <v>50</v>
      </c>
      <c r="M23" s="206"/>
      <c r="N23" s="206"/>
      <c r="O23" s="206"/>
      <c r="P23" s="206"/>
    </row>
    <row r="24" spans="2:16" ht="13.5" customHeight="1" x14ac:dyDescent="0.25">
      <c r="B24" s="207"/>
      <c r="C24" s="132"/>
      <c r="D24" s="132"/>
      <c r="E24" s="120" t="s">
        <v>180</v>
      </c>
      <c r="F24" s="206" t="s">
        <v>173</v>
      </c>
      <c r="G24" s="206"/>
      <c r="H24" s="206"/>
      <c r="I24" s="206"/>
      <c r="J24" s="97"/>
      <c r="K24" s="97"/>
      <c r="L24" s="120" t="s">
        <v>52</v>
      </c>
      <c r="M24" s="206"/>
      <c r="N24" s="206"/>
      <c r="O24" s="206"/>
      <c r="P24" s="206"/>
    </row>
    <row r="25" spans="2:16" ht="13.5" customHeight="1" x14ac:dyDescent="0.25">
      <c r="B25" s="207"/>
      <c r="C25" s="132"/>
      <c r="D25" s="132"/>
      <c r="E25" s="120" t="s">
        <v>52</v>
      </c>
      <c r="F25" s="206" t="s">
        <v>173</v>
      </c>
      <c r="G25" s="206"/>
      <c r="H25" s="206"/>
      <c r="I25" s="206"/>
      <c r="J25" s="97"/>
      <c r="K25" s="97"/>
      <c r="L25" s="120" t="s">
        <v>51</v>
      </c>
      <c r="M25" s="206"/>
      <c r="N25" s="206"/>
      <c r="O25" s="206"/>
      <c r="P25" s="206"/>
    </row>
    <row r="26" spans="2:16" ht="13.5" customHeight="1" x14ac:dyDescent="0.25">
      <c r="B26" s="207"/>
      <c r="C26" s="132"/>
      <c r="D26" s="132"/>
      <c r="E26" s="120" t="s">
        <v>50</v>
      </c>
      <c r="F26" s="206" t="s">
        <v>173</v>
      </c>
      <c r="G26" s="206"/>
      <c r="H26" s="206"/>
      <c r="I26" s="206"/>
      <c r="J26" s="97"/>
      <c r="K26" s="97"/>
      <c r="L26" s="120" t="s">
        <v>49</v>
      </c>
      <c r="M26" s="206"/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53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0.38680555555555557</v>
      </c>
      <c r="D30" s="100"/>
      <c r="E30" s="100"/>
      <c r="F30" s="100">
        <v>7.2916666666666671E-2</v>
      </c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0.45972222222222225</v>
      </c>
    </row>
    <row r="31" spans="2:16" ht="14.1" customHeight="1" x14ac:dyDescent="0.25">
      <c r="B31" s="26" t="s">
        <v>172</v>
      </c>
      <c r="C31" s="137">
        <v>0.3888888888888889</v>
      </c>
      <c r="D31" s="106"/>
      <c r="E31" s="106"/>
      <c r="F31" s="138">
        <v>7.2916666666666671E-2</v>
      </c>
      <c r="G31" s="106"/>
      <c r="H31" s="106"/>
      <c r="I31" s="106"/>
      <c r="J31" s="106"/>
      <c r="K31" s="138">
        <v>2.4305555555555556E-2</v>
      </c>
      <c r="L31" s="106"/>
      <c r="M31" s="106"/>
      <c r="N31" s="106"/>
      <c r="O31" s="121"/>
      <c r="P31" s="118">
        <f>SUM(C31:N31)</f>
        <v>0.48611111111111116</v>
      </c>
    </row>
    <row r="32" spans="2:16" ht="14.1" customHeight="1" x14ac:dyDescent="0.25">
      <c r="B32" s="26" t="s">
        <v>68</v>
      </c>
      <c r="C32" s="128">
        <v>0.24305555555555555</v>
      </c>
      <c r="D32" s="129"/>
      <c r="E32" s="129"/>
      <c r="F32" s="129">
        <v>7.2916666666666671E-2</v>
      </c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0.31597222222222221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0.14583333333333334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2.4305555555555556E-2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0.17013888888888895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0" t="s">
        <v>70</v>
      </c>
      <c r="C36" s="194"/>
      <c r="D36" s="194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2:16" ht="18" customHeight="1" x14ac:dyDescent="0.25">
      <c r="B37" s="191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2:16" ht="18" customHeight="1" x14ac:dyDescent="0.25">
      <c r="B38" s="191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71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 t="s">
        <v>189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169</v>
      </c>
      <c r="C53" s="171"/>
      <c r="D53" s="110"/>
      <c r="E53" s="110"/>
      <c r="F53" s="110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168</v>
      </c>
      <c r="C54" s="173"/>
      <c r="D54" s="173"/>
      <c r="E54" s="173"/>
      <c r="F54" s="218">
        <v>628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72</v>
      </c>
      <c r="C56" s="15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2" t="s">
        <v>73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74</v>
      </c>
      <c r="O57" s="153"/>
      <c r="P57" s="156"/>
    </row>
    <row r="58" spans="2:16" ht="17.100000000000001" customHeight="1" x14ac:dyDescent="0.25">
      <c r="B58" s="157" t="s">
        <v>75</v>
      </c>
      <c r="C58" s="158"/>
      <c r="D58" s="159"/>
      <c r="E58" s="157" t="s">
        <v>76</v>
      </c>
      <c r="F58" s="158"/>
      <c r="G58" s="159"/>
      <c r="H58" s="158" t="s">
        <v>77</v>
      </c>
      <c r="I58" s="158"/>
      <c r="J58" s="158"/>
      <c r="K58" s="160" t="s">
        <v>78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79</v>
      </c>
      <c r="C59" s="140"/>
      <c r="D59" s="33" t="b">
        <v>1</v>
      </c>
      <c r="E59" s="139" t="s">
        <v>80</v>
      </c>
      <c r="F59" s="140"/>
      <c r="G59" s="33" t="b">
        <v>1</v>
      </c>
      <c r="H59" s="147" t="s">
        <v>81</v>
      </c>
      <c r="I59" s="140"/>
      <c r="J59" s="33" t="b">
        <v>1</v>
      </c>
      <c r="K59" s="147" t="s">
        <v>82</v>
      </c>
      <c r="L59" s="140"/>
      <c r="M59" s="33" t="b">
        <v>1</v>
      </c>
      <c r="N59" s="148" t="s">
        <v>83</v>
      </c>
      <c r="O59" s="140"/>
      <c r="P59" s="33" t="b">
        <v>1</v>
      </c>
    </row>
    <row r="60" spans="2:16" ht="20.100000000000001" customHeight="1" x14ac:dyDescent="0.25">
      <c r="B60" s="139" t="s">
        <v>84</v>
      </c>
      <c r="C60" s="140"/>
      <c r="D60" s="33" t="b">
        <v>1</v>
      </c>
      <c r="E60" s="139" t="s">
        <v>85</v>
      </c>
      <c r="F60" s="140"/>
      <c r="G60" s="33" t="b">
        <v>1</v>
      </c>
      <c r="H60" s="147" t="s">
        <v>86</v>
      </c>
      <c r="I60" s="140"/>
      <c r="J60" s="33" t="b">
        <v>1</v>
      </c>
      <c r="K60" s="147" t="s">
        <v>87</v>
      </c>
      <c r="L60" s="140"/>
      <c r="M60" s="33" t="b">
        <v>1</v>
      </c>
      <c r="N60" s="148" t="s">
        <v>88</v>
      </c>
      <c r="O60" s="140"/>
      <c r="P60" s="33" t="b">
        <v>1</v>
      </c>
    </row>
    <row r="61" spans="2:16" ht="20.100000000000001" customHeight="1" x14ac:dyDescent="0.25">
      <c r="B61" s="139" t="s">
        <v>89</v>
      </c>
      <c r="C61" s="140"/>
      <c r="D61" s="33" t="b">
        <v>1</v>
      </c>
      <c r="E61" s="139" t="s">
        <v>90</v>
      </c>
      <c r="F61" s="140"/>
      <c r="G61" s="33" t="b">
        <v>1</v>
      </c>
      <c r="H61" s="147" t="s">
        <v>91</v>
      </c>
      <c r="I61" s="140"/>
      <c r="J61" s="33" t="b">
        <v>1</v>
      </c>
      <c r="K61" s="147" t="s">
        <v>92</v>
      </c>
      <c r="L61" s="140"/>
      <c r="M61" s="33" t="b">
        <v>1</v>
      </c>
      <c r="N61" s="148" t="s">
        <v>93</v>
      </c>
      <c r="O61" s="140"/>
      <c r="P61" s="33" t="b">
        <v>1</v>
      </c>
    </row>
    <row r="62" spans="2:16" ht="20.100000000000001" customHeight="1" x14ac:dyDescent="0.25">
      <c r="B62" s="147" t="s">
        <v>91</v>
      </c>
      <c r="C62" s="140"/>
      <c r="D62" s="33" t="b">
        <v>1</v>
      </c>
      <c r="E62" s="139" t="s">
        <v>94</v>
      </c>
      <c r="F62" s="140"/>
      <c r="G62" s="33" t="b">
        <v>1</v>
      </c>
      <c r="H62" s="147" t="s">
        <v>95</v>
      </c>
      <c r="I62" s="140"/>
      <c r="J62" s="33" t="b">
        <v>0</v>
      </c>
      <c r="K62" s="147" t="s">
        <v>96</v>
      </c>
      <c r="L62" s="140"/>
      <c r="M62" s="33" t="b">
        <v>1</v>
      </c>
      <c r="N62" s="148" t="s">
        <v>86</v>
      </c>
      <c r="O62" s="140"/>
      <c r="P62" s="33" t="b">
        <v>1</v>
      </c>
    </row>
    <row r="63" spans="2:16" ht="20.100000000000001" customHeight="1" x14ac:dyDescent="0.25">
      <c r="B63" s="147" t="s">
        <v>97</v>
      </c>
      <c r="C63" s="140"/>
      <c r="D63" s="33" t="b">
        <v>1</v>
      </c>
      <c r="E63" s="139" t="s">
        <v>98</v>
      </c>
      <c r="F63" s="140"/>
      <c r="G63" s="33" t="b">
        <v>1</v>
      </c>
      <c r="H63" s="38"/>
      <c r="I63" s="39"/>
      <c r="J63" s="40"/>
      <c r="K63" s="147" t="s">
        <v>99</v>
      </c>
      <c r="L63" s="140"/>
      <c r="M63" s="33" t="b">
        <v>1</v>
      </c>
      <c r="N63" s="148" t="s">
        <v>167</v>
      </c>
      <c r="O63" s="140"/>
      <c r="P63" s="33" t="b">
        <v>1</v>
      </c>
    </row>
    <row r="64" spans="2:16" ht="20.100000000000001" customHeight="1" x14ac:dyDescent="0.25">
      <c r="B64" s="147" t="s">
        <v>100</v>
      </c>
      <c r="C64" s="140"/>
      <c r="D64" s="33" t="b">
        <v>0</v>
      </c>
      <c r="E64" s="139" t="s">
        <v>101</v>
      </c>
      <c r="F64" s="140"/>
      <c r="G64" s="33" t="b">
        <v>1</v>
      </c>
      <c r="H64" s="41"/>
      <c r="I64" s="42"/>
      <c r="J64" s="43"/>
      <c r="K64" s="149" t="s">
        <v>102</v>
      </c>
      <c r="L64" s="150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9" t="s">
        <v>165</v>
      </c>
      <c r="F65" s="140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1" t="s">
        <v>108</v>
      </c>
      <c r="C69" s="141"/>
      <c r="D69" s="51"/>
      <c r="E69" s="51"/>
      <c r="F69" s="143" t="s">
        <v>109</v>
      </c>
      <c r="G69" s="145" t="s">
        <v>110</v>
      </c>
      <c r="H69" s="51"/>
      <c r="I69" s="141" t="s">
        <v>111</v>
      </c>
      <c r="J69" s="14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2"/>
      <c r="C70" s="142"/>
      <c r="D70" s="55"/>
      <c r="E70" s="56"/>
      <c r="F70" s="144"/>
      <c r="G70" s="146"/>
      <c r="H70" s="57"/>
      <c r="I70" s="142"/>
      <c r="J70" s="14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-154.154</v>
      </c>
      <c r="D72" s="219">
        <v>-156.06299999999999</v>
      </c>
      <c r="E72" s="79" t="s">
        <v>121</v>
      </c>
      <c r="F72" s="101">
        <v>18.7</v>
      </c>
      <c r="G72" s="219">
        <v>18.7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-139.06200000000001</v>
      </c>
      <c r="D73" s="219">
        <v>-142.35900000000001</v>
      </c>
      <c r="E73" s="80" t="s">
        <v>125</v>
      </c>
      <c r="F73" s="102">
        <v>22</v>
      </c>
      <c r="G73" s="220">
        <v>26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-205.95099999999999</v>
      </c>
      <c r="D74" s="219">
        <v>-206.965</v>
      </c>
      <c r="E74" s="80" t="s">
        <v>130</v>
      </c>
      <c r="F74" s="103">
        <v>20</v>
      </c>
      <c r="G74" s="221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-113.28700000000001</v>
      </c>
      <c r="D75" s="219">
        <v>-117.21</v>
      </c>
      <c r="E75" s="80" t="s">
        <v>135</v>
      </c>
      <c r="F75" s="103">
        <v>50</v>
      </c>
      <c r="G75" s="221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23.152000000000001</v>
      </c>
      <c r="D76" s="219">
        <v>21.614000000000001</v>
      </c>
      <c r="E76" s="80" t="s">
        <v>140</v>
      </c>
      <c r="F76" s="103">
        <v>40</v>
      </c>
      <c r="G76" s="221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27.370999999999999</v>
      </c>
      <c r="D77" s="219">
        <v>25.16</v>
      </c>
      <c r="E77" s="80" t="s">
        <v>145</v>
      </c>
      <c r="F77" s="103">
        <v>170</v>
      </c>
      <c r="G77" s="221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19.568000000000001</v>
      </c>
      <c r="D78" s="219">
        <v>18.361999999999998</v>
      </c>
      <c r="E78" s="80" t="s">
        <v>150</v>
      </c>
      <c r="F78" s="104"/>
      <c r="G78" s="22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20.475999999999999</v>
      </c>
      <c r="D79" s="219">
        <v>19.173999999999999</v>
      </c>
      <c r="E79" s="79" t="s">
        <v>155</v>
      </c>
      <c r="F79" s="101">
        <v>12</v>
      </c>
      <c r="G79" s="219">
        <v>4.5999999999999996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2.1500000000000001E-5</v>
      </c>
      <c r="D80" s="223">
        <v>2.1319999999999999E-5</v>
      </c>
      <c r="E80" s="80" t="s">
        <v>160</v>
      </c>
      <c r="F80" s="102">
        <v>42</v>
      </c>
      <c r="G80" s="220">
        <v>79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9" t="s">
        <v>164</v>
      </c>
      <c r="C84" s="199"/>
    </row>
    <row r="85" spans="2:16" ht="15" customHeight="1" x14ac:dyDescent="0.25">
      <c r="B85" s="200" t="s">
        <v>183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 t="s">
        <v>182</v>
      </c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2024-07-05T03:14:13Z</dcterms:modified>
</cp:coreProperties>
</file>