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G18" i="1" l="1"/>
  <c r="F18" i="1"/>
  <c r="D18" i="1" l="1"/>
  <c r="E18" i="1" l="1"/>
  <c r="P18" i="1" s="1"/>
  <c r="C23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<sst xmlns="http://schemas.openxmlformats.org/spreadsheetml/2006/main" count="214" uniqueCount="199">
  <si>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</si>
  <si>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</si>
  <si>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</si>
  <si>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</si>
  <si>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</si>
  <si>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</si>
  <si>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</si>
  <si>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</si>
  <si>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</si>
  <si>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</si>
  <si>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</si>
  <si>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</si>
  <si>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</si>
  <si>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</si>
  <si>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</si>
  <si>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</si>
  <si>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</si>
  <si>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</si>
  <si>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</si>
  <si>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</si>
  <si>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</si>
  <si>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</si>
  <si>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</si>
  <si>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</si>
  <si>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</si>
  <si>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</si>
  <si>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</si>
  <si>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</si>
  <si>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</si>
  <si>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</si>
  <si>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</si>
  <si>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</si>
  <si>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</si>
  <si>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</si>
  <si>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</si>
  <si>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</si>
  <si>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</si>
  <si>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</si>
  <si>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</si>
  <si>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</si>
  <si>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</si>
  <si>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</si>
  <si>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</si>
  <si>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</si>
  <si>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</si>
  <si>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</si>
  <si>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</si>
  <si>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</si>
  <si>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</si>
  <si>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</si>
  <si>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</si>
  <si>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</si>
  <si>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</si>
  <si>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</si>
  <si>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</si>
  <si>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</si>
  <si>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</si>
  <si>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</si>
  <si>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</si>
  <si>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</si>
  <si>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</si>
  <si>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</si>
  <si>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</si>
  <si>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</si>
  <si>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</si>
  <si>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</si>
  <si>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</si>
  <si>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</si>
  <si>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</si>
  <si>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</si>
  <si>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</si>
  <si>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</si>
  <si>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</si>
  <si>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</si>
  <si>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</si>
  <si>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</si>
  <si>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</si>
  <si>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</si>
  <si>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</si>
  <si>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</si>
  <si>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</si>
  <si>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</si>
  <si>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</si>
  <si>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</si>
  <si>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</si>
  <si>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</si>
  <si>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</si>
  <si>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</si>
  <si>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</si>
  <si>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</si>
  <si>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</si>
  <si>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</si>
  <si>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</si>
  <si>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</si>
  <si>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</si>
  <si>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</si>
  <si>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</si>
  <si>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</si>
  <si>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</si>
  <si>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</si>
  <si>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</si>
  <si>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</si>
  <si>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</si>
  <si>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</si>
  <si>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</si>
  <si>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</si>
  <si>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</si>
  <si>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</si>
  <si>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</si>
  <si>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</si>
  <si>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</si>
  <si>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</si>
  <si>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</si>
  <si>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</si>
  <si>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</si>
  <si>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</si>
  <si>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</si>
  <si>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</si>
  <si>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</si>
  <si>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</si>
  <si>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</si>
  <si>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</si>
  <si>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</si>
  <si>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</si>
  <si>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</si>
  <si>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</si>
  <si>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</si>
  <si>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</si>
  <si>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</si>
  <si>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</si>
  <si>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</si>
  <si>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</si>
  <si>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</si>
  <si>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</si>
  <si>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</si>
  <si>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</si>
  <si>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</si>
  <si>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</si>
  <si>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</si>
  <si>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</si>
  <si>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</si>
  <si>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</si>
  <si>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</si>
  <si>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</si>
  <si>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</si>
  <si>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</si>
  <si>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</si>
  <si>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</si>
  <si>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</si>
  <si>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</si>
  <si>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</si>
  <si>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</si>
  <si>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</si>
  <si>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</si>
  <si>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</si>
  <si>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</si>
  <si>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</si>
  <si>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</si>
  <si>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</si>
  <si>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</si>
  <si>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</si>
  <si>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</si>
  <si>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</si>
  <si>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</si>
  <si>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</si>
  <si>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</si>
  <si>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</si>
  <si>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</si>
  <si>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</si>
  <si>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</si>
  <si>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</si>
  <si>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</si>
  <si>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</si>
  <si>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</si>
  <si>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</si>
  <si>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</si>
  <si>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</si>
  <si>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</si>
  <si>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</si>
  <si>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</si>
  <si>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</si>
  <si>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</si>
  <si>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DIR-KSP</t>
    <phoneticPr fontId="3" type="noConversion"/>
  </si>
  <si>
    <t>현대섭</t>
    <phoneticPr fontId="3" type="noConversion"/>
  </si>
  <si>
    <t>B</t>
    <phoneticPr fontId="4" type="noConversion"/>
  </si>
  <si>
    <t>V</t>
    <phoneticPr fontId="4" type="noConversion"/>
  </si>
  <si>
    <t>/  /  /  /</t>
    <phoneticPr fontId="3" type="noConversion"/>
  </si>
  <si>
    <t>R</t>
    <phoneticPr fontId="4" type="noConversion"/>
  </si>
  <si>
    <t>I</t>
    <phoneticPr fontId="4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</si>
  <si>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</si>
  <si>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</si>
  <si>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</si>
  <si>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1) 방풍막 분리</t>
    <phoneticPr fontId="3" type="noConversion"/>
  </si>
  <si>
    <t>20S/10K 35S/12K 50S/10K</t>
    <phoneticPr fontId="3" type="noConversion"/>
  </si>
  <si>
    <t>20S/7K 35S/8K 50S/8K</t>
    <phoneticPr fontId="3" type="noConversion"/>
  </si>
  <si>
    <t>M_24084-24085:M</t>
    <phoneticPr fontId="3" type="noConversion"/>
  </si>
  <si>
    <t xml:space="preserve">60S/2K 45S/2K 30S/2K 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</si>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</sst>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53" fillId="0" borderId="26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0" borderId="1" xfId="0" applyNumberFormat="1" applyFont="1" applyFill="1" applyBorder="1" applyProtection="1">
      <alignment vertical="center"/>
    </xf>
    <xf numFmtId="0" fontId="54" fillId="9" borderId="1" xfId="0" applyFont="1" applyFill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ctrlProps/ctrlProp47.xml><?xml version="1.0" encoding="utf-8"?>
<formControlPr xmlns="http://schemas.microsoft.com/office/spreadsheetml/2009/9/main" objectType="CheckBox" fmlaLink="$P$9" lockText="1" noThreeD="1"/>
</file>

<file path=xl/ctrlProps/ctrlProp48.xml><?xml version="1.0" encoding="utf-8"?>
<formControlPr xmlns="http://schemas.microsoft.com/office/spreadsheetml/2009/9/main" objectType="CheckBox" fmlaLink="$P$9" lockText="1" noThreeD="1"/>
</file>

<file path=xl/ctrlProps/ctrlProp49.xml><?xml version="1.0" encoding="utf-8"?>
<formControlPr xmlns="http://schemas.microsoft.com/office/spreadsheetml/2009/9/main" objectType="CheckBox" checked="Checked" fmlaLink="$L$9" lockText="1" noThreeD="1"/>
</file>

<file path=xl/ctrlProps/ctrlProp50.xml><?xml version="1.0" encoding="utf-8"?>
<formControlPr xmlns="http://schemas.microsoft.com/office/spreadsheetml/2009/9/main" objectType="CheckBox" fmlaLink="$K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114300</xdr:colOff>
          <xdr:row>8</xdr:row>
          <xdr:rowOff>133350</xdr:rowOff>
        </xdr:from>
        <xdr:ext cx="304800" cy="246917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114300</xdr:colOff>
          <xdr:row>8</xdr:row>
          <xdr:rowOff>133350</xdr:rowOff>
        </xdr:from>
        <xdr:ext cx="304800" cy="246917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114300</xdr:colOff>
          <xdr:row>8</xdr:row>
          <xdr:rowOff>133350</xdr:rowOff>
        </xdr:from>
        <xdr:ext cx="304800" cy="246917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114300</xdr:colOff>
          <xdr:row>8</xdr:row>
          <xdr:rowOff>142875</xdr:rowOff>
        </xdr:from>
        <xdr:ext cx="304800" cy="261571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B82" sqref="B8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3">
        <v>45456</v>
      </c>
      <c r="D3" s="144"/>
      <c r="E3" s="1"/>
      <c r="F3" s="1"/>
      <c r="G3" s="1"/>
      <c r="H3" s="1"/>
      <c r="I3" s="1"/>
      <c r="J3" s="1"/>
      <c r="K3" s="36" t="s">
        <v>2</v>
      </c>
      <c r="L3" s="145">
        <f>(P31-(P32+P33))/P31*100</f>
        <v>100</v>
      </c>
      <c r="M3" s="145"/>
      <c r="N3" s="36" t="s">
        <v>3</v>
      </c>
      <c r="O3" s="145">
        <f>(P31-P33)/P31*100</f>
        <v>100</v>
      </c>
      <c r="P3" s="145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20">
        <v>0.69791666666666663</v>
      </c>
      <c r="D9" s="102">
        <v>2.4</v>
      </c>
      <c r="E9" s="102">
        <v>10.5</v>
      </c>
      <c r="F9" s="102">
        <v>35</v>
      </c>
      <c r="G9" s="103" t="s">
        <v>191</v>
      </c>
      <c r="H9" s="104">
        <v>4.4000000000000004</v>
      </c>
      <c r="I9" s="124">
        <v>48</v>
      </c>
      <c r="J9" s="105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08">
        <v>0.9375</v>
      </c>
      <c r="D10" s="104">
        <v>1</v>
      </c>
      <c r="E10" s="104">
        <v>9.6999999999999993</v>
      </c>
      <c r="F10" s="104">
        <v>33</v>
      </c>
      <c r="G10" s="124" t="s">
        <v>191</v>
      </c>
      <c r="H10" s="104">
        <v>5.0999999999999996</v>
      </c>
      <c r="I10" s="109"/>
      <c r="J10" s="105">
        <f>IF(L10, 1, 0) + IF(M10, 2, 0) + IF(N10, 4, 0) + IF(O10, 8, 0) + IF(P10, 16, 0)</f>
        <v>1</v>
      </c>
      <c r="K10" s="84" t="b">
        <v>0</v>
      </c>
      <c r="L10" s="7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1">
        <v>0.16666666666666666</v>
      </c>
      <c r="D11" s="122"/>
      <c r="E11" s="122">
        <v>7.4</v>
      </c>
      <c r="F11" s="122">
        <v>39</v>
      </c>
      <c r="G11" s="124" t="s">
        <v>191</v>
      </c>
      <c r="H11" s="122">
        <v>3.2</v>
      </c>
      <c r="I11" s="123"/>
      <c r="J11" s="105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1.7</v>
      </c>
      <c r="E12" s="12">
        <f>AVERAGE(E9:E11)</f>
        <v>9.2000000000000011</v>
      </c>
      <c r="F12" s="13">
        <f>AVERAGE(F9:F11)</f>
        <v>35.666666666666664</v>
      </c>
      <c r="G12" s="14"/>
      <c r="H12" s="15">
        <f>AVERAGE(H9:H11)</f>
        <v>4.2333333333333334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3" t="s">
        <v>178</v>
      </c>
      <c r="D16" s="124" t="s">
        <v>179</v>
      </c>
      <c r="E16" s="124" t="s">
        <v>180</v>
      </c>
      <c r="F16" s="124" t="s">
        <v>182</v>
      </c>
      <c r="G16" s="124" t="s">
        <v>181</v>
      </c>
      <c r="H16" s="124" t="s">
        <v>189</v>
      </c>
      <c r="I16" s="124" t="s">
        <v>190</v>
      </c>
      <c r="J16" s="125"/>
      <c r="K16" s="126"/>
      <c r="L16" s="125"/>
      <c r="M16" s="125"/>
      <c r="N16" s="125"/>
      <c r="O16" s="125"/>
      <c r="P16" s="124" t="s">
        <v>41</v>
      </c>
    </row>
    <row r="17" spans="2:16" ht="14.1" customHeight="1" x14ac:dyDescent="0.25">
      <c r="B17" s="25" t="s">
        <v>42</v>
      </c>
      <c r="C17" s="108">
        <v>0.65833333333333333</v>
      </c>
      <c r="D17" s="108">
        <v>0.65972222222222221</v>
      </c>
      <c r="E17" s="108">
        <v>0.68819444444444444</v>
      </c>
      <c r="F17" s="108">
        <v>0.71180555555555547</v>
      </c>
      <c r="G17" s="108">
        <v>0.76458333333333339</v>
      </c>
      <c r="H17" s="108">
        <v>0.1451388888888889</v>
      </c>
      <c r="I17" s="108">
        <v>0.16597222222222222</v>
      </c>
      <c r="J17" s="126"/>
      <c r="K17" s="126"/>
      <c r="L17" s="126"/>
      <c r="M17" s="126"/>
      <c r="N17" s="126"/>
      <c r="O17" s="126"/>
      <c r="P17" s="108">
        <v>0.19583333333333333</v>
      </c>
    </row>
    <row r="18" spans="2:16" ht="14.1" customHeight="1" x14ac:dyDescent="0.25">
      <c r="B18" s="25" t="s">
        <v>43</v>
      </c>
      <c r="C18" s="124">
        <v>23830</v>
      </c>
      <c r="D18" s="124">
        <f>C18+1</f>
        <v>23831</v>
      </c>
      <c r="E18" s="124">
        <f t="shared" ref="E18" si="0">D19+1</f>
        <v>23842</v>
      </c>
      <c r="F18" s="124">
        <f>E19+1</f>
        <v>23858</v>
      </c>
      <c r="G18" s="124">
        <f>F19+1</f>
        <v>23891</v>
      </c>
      <c r="H18" s="124">
        <f>G19+1</f>
        <v>24138</v>
      </c>
      <c r="I18" s="124">
        <f>H19+1</f>
        <v>24150</v>
      </c>
      <c r="J18" s="125"/>
      <c r="K18" s="125"/>
      <c r="L18" s="125"/>
      <c r="M18" s="125"/>
      <c r="N18" s="126"/>
      <c r="O18" s="125"/>
      <c r="P18" s="124">
        <f>MAX(C18:O19)+1</f>
        <v>24158</v>
      </c>
    </row>
    <row r="19" spans="2:16" ht="14.1" customHeight="1" thickBot="1" x14ac:dyDescent="0.3">
      <c r="B19" s="9" t="s">
        <v>44</v>
      </c>
      <c r="C19" s="86"/>
      <c r="D19" s="124">
        <v>23841</v>
      </c>
      <c r="E19" s="124">
        <v>23857</v>
      </c>
      <c r="F19" s="124">
        <v>23890</v>
      </c>
      <c r="G19" s="124">
        <v>24137</v>
      </c>
      <c r="H19" s="124">
        <v>24149</v>
      </c>
      <c r="I19" s="124">
        <v>24157</v>
      </c>
      <c r="J19" s="125"/>
      <c r="K19" s="87"/>
      <c r="L19" s="87"/>
      <c r="M19" s="87"/>
      <c r="N19" s="125"/>
      <c r="O19" s="125"/>
      <c r="P19" s="86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16</v>
      </c>
      <c r="F20" s="23">
        <f t="shared" si="1"/>
        <v>33</v>
      </c>
      <c r="G20" s="23">
        <f t="shared" si="1"/>
        <v>247</v>
      </c>
      <c r="H20" s="23">
        <f t="shared" si="1"/>
        <v>12</v>
      </c>
      <c r="I20" s="129">
        <f t="shared" si="1"/>
        <v>8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1" t="s">
        <v>46</v>
      </c>
      <c r="C22" s="25" t="s">
        <v>21</v>
      </c>
      <c r="D22" s="25" t="s">
        <v>23</v>
      </c>
      <c r="E22" s="25" t="s">
        <v>47</v>
      </c>
      <c r="F22" s="152" t="s">
        <v>48</v>
      </c>
      <c r="G22" s="152"/>
      <c r="H22" s="152"/>
      <c r="I22" s="152"/>
      <c r="J22" s="25" t="s">
        <v>21</v>
      </c>
      <c r="K22" s="25" t="s">
        <v>23</v>
      </c>
      <c r="L22" s="25" t="s">
        <v>47</v>
      </c>
      <c r="M22" s="152" t="s">
        <v>48</v>
      </c>
      <c r="N22" s="152"/>
      <c r="O22" s="152"/>
      <c r="P22" s="152"/>
    </row>
    <row r="23" spans="2:16" ht="13.5" customHeight="1" x14ac:dyDescent="0.25">
      <c r="B23" s="151"/>
      <c r="C23" s="114">
        <f>D18+5</f>
        <v>23836</v>
      </c>
      <c r="D23" s="114">
        <v>23838</v>
      </c>
      <c r="E23" s="103" t="s">
        <v>184</v>
      </c>
      <c r="F23" s="150" t="s">
        <v>193</v>
      </c>
      <c r="G23" s="150"/>
      <c r="H23" s="150"/>
      <c r="I23" s="150"/>
      <c r="J23" s="106">
        <v>24150</v>
      </c>
      <c r="K23" s="106">
        <v>24152</v>
      </c>
      <c r="L23" s="124" t="s">
        <v>50</v>
      </c>
      <c r="M23" s="150" t="s">
        <v>196</v>
      </c>
      <c r="N23" s="150"/>
      <c r="O23" s="150"/>
      <c r="P23" s="150"/>
    </row>
    <row r="24" spans="2:16" ht="13.5" customHeight="1" x14ac:dyDescent="0.25">
      <c r="B24" s="151"/>
      <c r="C24" s="115"/>
      <c r="D24" s="115"/>
      <c r="E24" s="124" t="s">
        <v>185</v>
      </c>
      <c r="F24" s="150" t="s">
        <v>186</v>
      </c>
      <c r="G24" s="150"/>
      <c r="H24" s="150"/>
      <c r="I24" s="150"/>
      <c r="J24" s="106"/>
      <c r="K24" s="106"/>
      <c r="L24" s="124" t="s">
        <v>52</v>
      </c>
      <c r="M24" s="150" t="s">
        <v>173</v>
      </c>
      <c r="N24" s="150"/>
      <c r="O24" s="150"/>
      <c r="P24" s="150"/>
    </row>
    <row r="25" spans="2:16" ht="13.5" customHeight="1" x14ac:dyDescent="0.25">
      <c r="B25" s="151"/>
      <c r="C25" s="115">
        <v>23839</v>
      </c>
      <c r="D25" s="115">
        <v>23841</v>
      </c>
      <c r="E25" s="124" t="s">
        <v>187</v>
      </c>
      <c r="F25" s="150" t="s">
        <v>194</v>
      </c>
      <c r="G25" s="150"/>
      <c r="H25" s="150"/>
      <c r="I25" s="150"/>
      <c r="J25" s="106"/>
      <c r="K25" s="106"/>
      <c r="L25" s="124" t="s">
        <v>51</v>
      </c>
      <c r="M25" s="150" t="s">
        <v>173</v>
      </c>
      <c r="N25" s="150"/>
      <c r="O25" s="150"/>
      <c r="P25" s="150"/>
    </row>
    <row r="26" spans="2:16" ht="13.5" customHeight="1" x14ac:dyDescent="0.25">
      <c r="B26" s="151"/>
      <c r="C26" s="115"/>
      <c r="D26" s="115"/>
      <c r="E26" s="124" t="s">
        <v>188</v>
      </c>
      <c r="F26" s="150" t="s">
        <v>173</v>
      </c>
      <c r="G26" s="150"/>
      <c r="H26" s="150"/>
      <c r="I26" s="150"/>
      <c r="J26" s="106"/>
      <c r="K26" s="106"/>
      <c r="L26" s="124" t="s">
        <v>49</v>
      </c>
      <c r="M26" s="150" t="s">
        <v>173</v>
      </c>
      <c r="N26" s="150"/>
      <c r="O26" s="150"/>
      <c r="P26" s="15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2" t="s">
        <v>53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0.3972222222222222</v>
      </c>
      <c r="D30" s="101"/>
      <c r="E30" s="101"/>
      <c r="F30" s="101"/>
      <c r="G30" s="101"/>
      <c r="H30" s="101"/>
      <c r="I30" s="101"/>
      <c r="J30" s="101"/>
      <c r="K30" s="206"/>
      <c r="L30" s="101"/>
      <c r="M30" s="101"/>
      <c r="N30" s="101">
        <v>6.458333333333334E-2</v>
      </c>
      <c r="O30" s="101"/>
      <c r="P30" s="110">
        <f>SUM(C30:J30,L30:N30)</f>
        <v>0.46180555555555552</v>
      </c>
    </row>
    <row r="31" spans="2:16" ht="14.1" customHeight="1" x14ac:dyDescent="0.25">
      <c r="B31" s="26" t="s">
        <v>172</v>
      </c>
      <c r="C31" s="119">
        <v>0.38055555555555554</v>
      </c>
      <c r="D31" s="120">
        <v>5.2777777777777778E-2</v>
      </c>
      <c r="E31" s="98"/>
      <c r="F31" s="98"/>
      <c r="G31" s="98"/>
      <c r="H31" s="98"/>
      <c r="I31" s="98"/>
      <c r="J31" s="98"/>
      <c r="K31" s="120">
        <v>4.4444444444444446E-2</v>
      </c>
      <c r="L31" s="98"/>
      <c r="M31" s="98"/>
      <c r="N31" s="98"/>
      <c r="O31" s="99"/>
      <c r="P31" s="110">
        <f>SUM(C31:N31)</f>
        <v>0.47777777777777775</v>
      </c>
    </row>
    <row r="32" spans="2:16" ht="14.1" customHeight="1" x14ac:dyDescent="0.25">
      <c r="B32" s="26" t="s">
        <v>68</v>
      </c>
      <c r="C32" s="12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110">
        <f>SUM(C32:N32)</f>
        <v>0</v>
      </c>
    </row>
    <row r="33" spans="2:16" ht="14.1" customHeight="1" thickBot="1" x14ac:dyDescent="0.3">
      <c r="B33" s="26" t="s">
        <v>69</v>
      </c>
      <c r="C33" s="128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  <c r="P33" s="111">
        <f>SUM(C33:N33)</f>
        <v>0</v>
      </c>
    </row>
    <row r="34" spans="2:16" ht="14.1" customHeight="1" x14ac:dyDescent="0.25">
      <c r="B34" s="73" t="s">
        <v>170</v>
      </c>
      <c r="C34" s="93">
        <f>C31-C32-C33</f>
        <v>0.38055555555555554</v>
      </c>
      <c r="D34" s="93">
        <f t="shared" ref="D34:P34" si="2">D31-D32-D33</f>
        <v>5.2777777777777778E-2</v>
      </c>
      <c r="E34" s="93">
        <f t="shared" si="2"/>
        <v>0</v>
      </c>
      <c r="F34" s="93">
        <f t="shared" si="2"/>
        <v>0</v>
      </c>
      <c r="G34" s="93">
        <f t="shared" si="2"/>
        <v>0</v>
      </c>
      <c r="H34" s="93">
        <f t="shared" si="2"/>
        <v>0</v>
      </c>
      <c r="I34" s="93">
        <f t="shared" si="2"/>
        <v>0</v>
      </c>
      <c r="J34" s="93">
        <f t="shared" si="2"/>
        <v>0</v>
      </c>
      <c r="K34" s="93">
        <f t="shared" si="2"/>
        <v>4.4444444444444446E-2</v>
      </c>
      <c r="L34" s="93">
        <f t="shared" si="2"/>
        <v>0</v>
      </c>
      <c r="M34" s="93">
        <f t="shared" si="2"/>
        <v>0</v>
      </c>
      <c r="N34" s="93">
        <f t="shared" si="2"/>
        <v>0</v>
      </c>
      <c r="O34" s="92"/>
      <c r="P34" s="74">
        <f t="shared" si="2"/>
        <v>0.47777777777777775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65" t="s">
        <v>70</v>
      </c>
      <c r="C36" s="207" t="s">
        <v>195</v>
      </c>
      <c r="D36" s="207"/>
      <c r="E36" s="154"/>
      <c r="F36" s="154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25">
      <c r="B37" s="166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66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25">
      <c r="B39" s="166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66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67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81"/>
      <c r="C52" s="182"/>
      <c r="D52" s="160"/>
      <c r="E52" s="160"/>
      <c r="F52" s="160"/>
      <c r="G52" s="182"/>
      <c r="H52" s="182"/>
      <c r="I52" s="182"/>
      <c r="J52" s="182"/>
      <c r="K52" s="182"/>
      <c r="L52" s="182"/>
      <c r="M52" s="182"/>
      <c r="N52" s="182"/>
      <c r="O52" s="182"/>
      <c r="P52" s="183"/>
    </row>
    <row r="53" spans="2:16" ht="14.1" customHeight="1" thickTop="1" thickBot="1" x14ac:dyDescent="0.3">
      <c r="B53" s="184" t="s">
        <v>169</v>
      </c>
      <c r="C53" s="185"/>
      <c r="D53" s="112"/>
      <c r="E53" s="107">
        <v>0.74</v>
      </c>
      <c r="F53" s="107"/>
      <c r="G53" s="188"/>
      <c r="H53" s="189"/>
      <c r="I53" s="189"/>
      <c r="J53" s="189"/>
      <c r="K53" s="189"/>
      <c r="L53" s="189"/>
      <c r="M53" s="189"/>
      <c r="N53" s="189"/>
      <c r="O53" s="189"/>
      <c r="P53" s="190"/>
    </row>
    <row r="54" spans="2:16" ht="14.1" customHeight="1" thickTop="1" thickBot="1" x14ac:dyDescent="0.3">
      <c r="B54" s="186" t="s">
        <v>168</v>
      </c>
      <c r="C54" s="187"/>
      <c r="D54" s="187"/>
      <c r="E54" s="187"/>
      <c r="F54" s="107">
        <v>1087</v>
      </c>
      <c r="G54" s="191"/>
      <c r="H54" s="192"/>
      <c r="I54" s="192"/>
      <c r="J54" s="192"/>
      <c r="K54" s="192"/>
      <c r="L54" s="192"/>
      <c r="M54" s="192"/>
      <c r="N54" s="192"/>
      <c r="O54" s="192"/>
      <c r="P54" s="193"/>
    </row>
    <row r="55" spans="2:16" ht="13.5" customHeight="1" thickTop="1" x14ac:dyDescent="0.25"/>
    <row r="56" spans="2:16" ht="17.25" customHeight="1" x14ac:dyDescent="0.25">
      <c r="B56" s="168" t="s">
        <v>72</v>
      </c>
      <c r="C56" s="16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9" t="s">
        <v>73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172" t="s">
        <v>74</v>
      </c>
      <c r="O57" s="170"/>
      <c r="P57" s="173"/>
    </row>
    <row r="58" spans="2:16" ht="17.100000000000001" customHeight="1" x14ac:dyDescent="0.25">
      <c r="B58" s="174" t="s">
        <v>75</v>
      </c>
      <c r="C58" s="175"/>
      <c r="D58" s="176"/>
      <c r="E58" s="174" t="s">
        <v>76</v>
      </c>
      <c r="F58" s="175"/>
      <c r="G58" s="176"/>
      <c r="H58" s="175" t="s">
        <v>77</v>
      </c>
      <c r="I58" s="175"/>
      <c r="J58" s="175"/>
      <c r="K58" s="177" t="s">
        <v>78</v>
      </c>
      <c r="L58" s="175"/>
      <c r="M58" s="178"/>
      <c r="N58" s="179"/>
      <c r="O58" s="175"/>
      <c r="P58" s="180"/>
    </row>
    <row r="59" spans="2:16" ht="20.100000000000001" customHeight="1" x14ac:dyDescent="0.25">
      <c r="B59" s="194" t="s">
        <v>79</v>
      </c>
      <c r="C59" s="195"/>
      <c r="D59" s="33" t="b">
        <v>1</v>
      </c>
      <c r="E59" s="194" t="s">
        <v>80</v>
      </c>
      <c r="F59" s="195"/>
      <c r="G59" s="33" t="b">
        <v>1</v>
      </c>
      <c r="H59" s="196" t="s">
        <v>81</v>
      </c>
      <c r="I59" s="195"/>
      <c r="J59" s="33" t="b">
        <v>1</v>
      </c>
      <c r="K59" s="196" t="s">
        <v>82</v>
      </c>
      <c r="L59" s="195"/>
      <c r="M59" s="33" t="b">
        <v>1</v>
      </c>
      <c r="N59" s="197" t="s">
        <v>83</v>
      </c>
      <c r="O59" s="195"/>
      <c r="P59" s="33" t="b">
        <v>1</v>
      </c>
    </row>
    <row r="60" spans="2:16" ht="20.100000000000001" customHeight="1" x14ac:dyDescent="0.25">
      <c r="B60" s="194" t="s">
        <v>84</v>
      </c>
      <c r="C60" s="195"/>
      <c r="D60" s="33" t="b">
        <v>1</v>
      </c>
      <c r="E60" s="194" t="s">
        <v>85</v>
      </c>
      <c r="F60" s="195"/>
      <c r="G60" s="33" t="b">
        <v>1</v>
      </c>
      <c r="H60" s="196" t="s">
        <v>86</v>
      </c>
      <c r="I60" s="195"/>
      <c r="J60" s="33" t="b">
        <v>1</v>
      </c>
      <c r="K60" s="196" t="s">
        <v>87</v>
      </c>
      <c r="L60" s="195"/>
      <c r="M60" s="33" t="b">
        <v>1</v>
      </c>
      <c r="N60" s="197" t="s">
        <v>88</v>
      </c>
      <c r="O60" s="195"/>
      <c r="P60" s="33" t="b">
        <v>1</v>
      </c>
    </row>
    <row r="61" spans="2:16" ht="20.100000000000001" customHeight="1" x14ac:dyDescent="0.25">
      <c r="B61" s="194" t="s">
        <v>89</v>
      </c>
      <c r="C61" s="195"/>
      <c r="D61" s="33" t="b">
        <v>1</v>
      </c>
      <c r="E61" s="194" t="s">
        <v>90</v>
      </c>
      <c r="F61" s="195"/>
      <c r="G61" s="33" t="b">
        <v>1</v>
      </c>
      <c r="H61" s="196" t="s">
        <v>91</v>
      </c>
      <c r="I61" s="195"/>
      <c r="J61" s="33" t="b">
        <v>1</v>
      </c>
      <c r="K61" s="196" t="s">
        <v>92</v>
      </c>
      <c r="L61" s="195"/>
      <c r="M61" s="33" t="b">
        <v>1</v>
      </c>
      <c r="N61" s="197" t="s">
        <v>93</v>
      </c>
      <c r="O61" s="195"/>
      <c r="P61" s="33" t="b">
        <v>1</v>
      </c>
    </row>
    <row r="62" spans="2:16" ht="20.100000000000001" customHeight="1" x14ac:dyDescent="0.25">
      <c r="B62" s="196" t="s">
        <v>91</v>
      </c>
      <c r="C62" s="195"/>
      <c r="D62" s="33" t="b">
        <v>1</v>
      </c>
      <c r="E62" s="194" t="s">
        <v>94</v>
      </c>
      <c r="F62" s="195"/>
      <c r="G62" s="33" t="b">
        <v>1</v>
      </c>
      <c r="H62" s="196" t="s">
        <v>95</v>
      </c>
      <c r="I62" s="195"/>
      <c r="J62" s="33" t="b">
        <v>0</v>
      </c>
      <c r="K62" s="196" t="s">
        <v>96</v>
      </c>
      <c r="L62" s="195"/>
      <c r="M62" s="33" t="b">
        <v>1</v>
      </c>
      <c r="N62" s="197" t="s">
        <v>86</v>
      </c>
      <c r="O62" s="195"/>
      <c r="P62" s="33" t="b">
        <v>1</v>
      </c>
    </row>
    <row r="63" spans="2:16" ht="20.100000000000001" customHeight="1" x14ac:dyDescent="0.25">
      <c r="B63" s="196" t="s">
        <v>97</v>
      </c>
      <c r="C63" s="195"/>
      <c r="D63" s="33" t="b">
        <v>1</v>
      </c>
      <c r="E63" s="194" t="s">
        <v>98</v>
      </c>
      <c r="F63" s="195"/>
      <c r="G63" s="33" t="b">
        <v>1</v>
      </c>
      <c r="H63" s="38"/>
      <c r="I63" s="39"/>
      <c r="J63" s="40"/>
      <c r="K63" s="196" t="s">
        <v>99</v>
      </c>
      <c r="L63" s="195"/>
      <c r="M63" s="33" t="b">
        <v>1</v>
      </c>
      <c r="N63" s="197" t="s">
        <v>167</v>
      </c>
      <c r="O63" s="195"/>
      <c r="P63" s="33" t="b">
        <v>1</v>
      </c>
    </row>
    <row r="64" spans="2:16" ht="20.100000000000001" customHeight="1" x14ac:dyDescent="0.25">
      <c r="B64" s="196" t="s">
        <v>100</v>
      </c>
      <c r="C64" s="195"/>
      <c r="D64" s="33" t="b">
        <v>0</v>
      </c>
      <c r="E64" s="194" t="s">
        <v>101</v>
      </c>
      <c r="F64" s="195"/>
      <c r="G64" s="33" t="b">
        <v>1</v>
      </c>
      <c r="H64" s="41"/>
      <c r="I64" s="42"/>
      <c r="J64" s="43"/>
      <c r="K64" s="204" t="s">
        <v>102</v>
      </c>
      <c r="L64" s="20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4" t="s">
        <v>165</v>
      </c>
      <c r="F65" s="19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8" t="s">
        <v>108</v>
      </c>
      <c r="C69" s="198"/>
      <c r="D69" s="51"/>
      <c r="E69" s="51"/>
      <c r="F69" s="200" t="s">
        <v>109</v>
      </c>
      <c r="G69" s="202" t="s">
        <v>110</v>
      </c>
      <c r="H69" s="51"/>
      <c r="I69" s="198" t="s">
        <v>111</v>
      </c>
      <c r="J69" s="198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99"/>
      <c r="C70" s="199"/>
      <c r="D70" s="55"/>
      <c r="E70" s="56"/>
      <c r="F70" s="201"/>
      <c r="G70" s="203"/>
      <c r="H70" s="57"/>
      <c r="I70" s="199"/>
      <c r="J70" s="199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4">
        <v>-153.47</v>
      </c>
      <c r="D72" s="94">
        <v>-155.16</v>
      </c>
      <c r="E72" s="79" t="s">
        <v>121</v>
      </c>
      <c r="F72" s="94">
        <v>18.100000000000001</v>
      </c>
      <c r="G72" s="94">
        <v>16.8</v>
      </c>
      <c r="H72" s="116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4">
        <v>-137.43</v>
      </c>
      <c r="D73" s="94">
        <v>-140.62</v>
      </c>
      <c r="E73" s="80" t="s">
        <v>125</v>
      </c>
      <c r="F73" s="96">
        <v>26.1</v>
      </c>
      <c r="G73" s="96">
        <v>25</v>
      </c>
      <c r="H73" s="116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4">
        <v>-205.94</v>
      </c>
      <c r="D74" s="94">
        <v>-207.08</v>
      </c>
      <c r="E74" s="80" t="s">
        <v>130</v>
      </c>
      <c r="F74" s="97">
        <v>20</v>
      </c>
      <c r="G74" s="97">
        <v>20</v>
      </c>
      <c r="H74" s="116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4">
        <v>-112.63</v>
      </c>
      <c r="D75" s="94">
        <v>-115.53</v>
      </c>
      <c r="E75" s="80" t="s">
        <v>135</v>
      </c>
      <c r="F75" s="97">
        <v>50</v>
      </c>
      <c r="G75" s="97">
        <v>50</v>
      </c>
      <c r="H75" s="117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4">
        <v>23.204999999999998</v>
      </c>
      <c r="D76" s="94">
        <v>21.45</v>
      </c>
      <c r="E76" s="80" t="s">
        <v>140</v>
      </c>
      <c r="F76" s="97">
        <v>40</v>
      </c>
      <c r="G76" s="97">
        <v>40</v>
      </c>
      <c r="H76" s="117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4">
        <v>27.719000000000001</v>
      </c>
      <c r="D77" s="94">
        <v>25.42</v>
      </c>
      <c r="E77" s="80" t="s">
        <v>145</v>
      </c>
      <c r="F77" s="97">
        <v>170</v>
      </c>
      <c r="G77" s="97">
        <v>170</v>
      </c>
      <c r="H77" s="116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4">
        <v>19.54</v>
      </c>
      <c r="D78" s="94">
        <v>17.98</v>
      </c>
      <c r="E78" s="80" t="s">
        <v>150</v>
      </c>
      <c r="F78" s="113"/>
      <c r="G78" s="113"/>
      <c r="H78" s="116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4">
        <v>20.45</v>
      </c>
      <c r="D79" s="94">
        <v>18.850000000000001</v>
      </c>
      <c r="E79" s="79" t="s">
        <v>155</v>
      </c>
      <c r="F79" s="94">
        <v>16.3</v>
      </c>
      <c r="G79" s="94">
        <v>9</v>
      </c>
      <c r="H79" s="116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5">
        <v>2.0699999999999998E-5</v>
      </c>
      <c r="D80" s="95">
        <v>2.05E-5</v>
      </c>
      <c r="E80" s="80" t="s">
        <v>160</v>
      </c>
      <c r="F80" s="96">
        <v>27.7</v>
      </c>
      <c r="G80" s="96">
        <v>45</v>
      </c>
      <c r="H80" s="116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18"/>
      <c r="G81" s="11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46" t="s">
        <v>164</v>
      </c>
      <c r="C84" s="146"/>
    </row>
    <row r="85" spans="2:16" ht="15" customHeight="1" x14ac:dyDescent="0.25">
      <c r="B85" s="147" t="s">
        <v>192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36" t="s">
        <v>197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36" t="s">
        <v>198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2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133350</xdr:rowOff>
                  </from>
                  <to>
                    <xdr:col>10</xdr:col>
                    <xdr:colOff>419100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133350</xdr:rowOff>
                  </from>
                  <to>
                    <xdr:col>11</xdr:col>
                    <xdr:colOff>419100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133350</xdr:rowOff>
                  </from>
                  <to>
                    <xdr:col>11</xdr:col>
                    <xdr:colOff>419100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2024-06-12T18:14:40Z</cp:lastPrinted>
  <dcterms:created xsi:type="dcterms:W3CDTF">2024-02-29T07:36:25Z</dcterms:created>
  <dcterms:modified xsi:type="dcterms:W3CDTF">2024-06-14T04:30:08Z</dcterms:modified>
</cp:coreProperties>
</file>