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6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C23" i="1" l="1"/>
  <c r="C25" i="1" s="1"/>
  <c r="H18" i="1" l="1"/>
  <c r="I18" i="1" s="1"/>
  <c r="G18" i="1" l="1"/>
  <c r="F18" i="1"/>
  <c r="D18" i="1" l="1"/>
  <c r="E18" i="1" s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<sst xmlns="http://schemas.openxmlformats.org/spreadsheetml/2006/main" count="215" uniqueCount="201">
  <si>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</si>
  <si>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</si>
  <si>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</si>
  <si>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</si>
  <si>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</si>
  <si>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</si>
  <si>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</si>
  <si>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</si>
  <si>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</si>
  <si>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</si>
  <si>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</si>
  <si>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</si>
  <si>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</si>
  <si>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</si>
  <si>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</si>
  <si>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</si>
  <si>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</si>
  <si>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</si>
  <si>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</si>
  <si>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</si>
  <si>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</si>
  <si>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</si>
  <si>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</si>
  <si>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</si>
  <si>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</si>
  <si>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</si>
  <si>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</si>
  <si>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</si>
  <si>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</si>
  <si>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</si>
  <si>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</si>
  <si>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</si>
  <si>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</si>
  <si>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</si>
  <si>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</si>
  <si>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</si>
  <si>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</si>
  <si>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</si>
  <si>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</si>
  <si>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</si>
  <si>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</si>
  <si>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</si>
  <si>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</si>
  <si>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</si>
  <si>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</si>
  <si>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</si>
  <si>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</si>
  <si>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</si>
  <si>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</si>
  <si>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</si>
  <si>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</si>
  <si>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</si>
  <si>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</si>
  <si>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</si>
  <si>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</si>
  <si>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</si>
  <si>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</si>
  <si>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</si>
  <si>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</si>
  <si>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</si>
  <si>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</si>
  <si>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</si>
  <si>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</si>
  <si>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</si>
  <si>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</si>
  <si>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</si>
  <si>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</si>
  <si>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</si>
  <si>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</si>
  <si>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</si>
  <si>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</si>
  <si>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</si>
  <si>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</si>
  <si>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</si>
  <si>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</si>
  <si>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</si>
  <si>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</si>
  <si>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</si>
  <si>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</si>
  <si>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</si>
  <si>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</si>
  <si>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</si>
  <si>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</si>
  <si>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</si>
  <si>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</si>
  <si>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</si>
  <si>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</si>
  <si>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</si>
  <si>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</si>
  <si>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</si>
  <si>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</si>
  <si>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</si>
  <si>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</si>
  <si>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</si>
  <si>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</si>
  <si>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</si>
  <si>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</si>
  <si>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</si>
  <si>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</si>
  <si>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</si>
  <si>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</si>
  <si>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</si>
  <si>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</si>
  <si>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</si>
  <si>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</si>
  <si>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</si>
  <si>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</si>
  <si>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</si>
  <si>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</si>
  <si>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</si>
  <si>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</si>
  <si>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</si>
  <si>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</si>
  <si>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</si>
  <si>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</si>
  <si>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</si>
  <si>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</si>
  <si>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</si>
  <si>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</si>
  <si>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</si>
  <si>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</si>
  <si>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</si>
  <si>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</si>
  <si>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</si>
  <si>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</si>
  <si>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</si>
  <si>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</si>
  <si>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</si>
  <si>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</si>
  <si>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</si>
  <si>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</si>
  <si>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</si>
  <si>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</si>
  <si>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</si>
  <si>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</si>
  <si>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</si>
  <si>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</si>
  <si>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</si>
  <si>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</si>
  <si>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</si>
  <si>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</si>
  <si>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</si>
  <si>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</si>
  <si>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</si>
  <si>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</si>
  <si>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</si>
  <si>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</si>
  <si>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</si>
  <si>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</si>
  <si>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</si>
  <si>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</si>
  <si>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</si>
  <si>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</si>
  <si>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</si>
  <si>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</si>
  <si>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</si>
  <si>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</si>
  <si>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</si>
  <si>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</si>
  <si>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</si>
  <si>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</si>
  <si>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</si>
  <si>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</si>
  <si>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</si>
  <si>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</si>
  <si>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</si>
  <si>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</si>
  <si>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</si>
  <si>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</si>
  <si>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</si>
  <si>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</si>
  <si>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</si>
  <si>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</si>
  <si>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</si>
  <si>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</si>
  <si>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</si>
  <si>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</si>
  <si>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</si>
  <si>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</si>
  <si>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</si>
  <si>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TMT</t>
    <phoneticPr fontId="3" type="noConversion"/>
  </si>
  <si>
    <t>BLG</t>
    <phoneticPr fontId="3" type="noConversion"/>
  </si>
  <si>
    <t>DIR-KSP</t>
    <phoneticPr fontId="3" type="noConversion"/>
  </si>
  <si>
    <t>NW</t>
    <phoneticPr fontId="3" type="noConversion"/>
  </si>
  <si>
    <t>W</t>
    <phoneticPr fontId="3" type="noConversion"/>
  </si>
  <si>
    <t>현대섭</t>
    <phoneticPr fontId="3" type="noConversion"/>
  </si>
  <si>
    <t>B</t>
    <phoneticPr fontId="4" type="noConversion"/>
  </si>
  <si>
    <t>V</t>
    <phoneticPr fontId="4" type="noConversion"/>
  </si>
  <si>
    <t>/  /  /  /</t>
    <phoneticPr fontId="3" type="noConversion"/>
  </si>
  <si>
    <t>R</t>
    <phoneticPr fontId="4" type="noConversion"/>
  </si>
  <si>
    <t>I</t>
    <phoneticPr fontId="4" type="noConversion"/>
  </si>
  <si>
    <t>20S/28K 35S/28K 45S/22K</t>
    <phoneticPr fontId="3" type="noConversion"/>
  </si>
  <si>
    <t xml:space="preserve">25S/23K 40S/24K 50S/19K </t>
    <phoneticPr fontId="3" type="noConversion"/>
  </si>
  <si>
    <t>TMT</t>
    <phoneticPr fontId="3" type="noConversion"/>
  </si>
  <si>
    <t>ALL</t>
    <phoneticPr fontId="3" type="noConversion"/>
  </si>
  <si>
    <t>T_23572-23574</t>
    <phoneticPr fontId="3" type="noConversion"/>
  </si>
  <si>
    <t>N</t>
    <phoneticPr fontId="3" type="noConversion"/>
  </si>
  <si>
    <t>2) 돔에어콘, 찬바람 안 나옴 → 꺼둠</t>
    <phoneticPr fontId="3" type="noConversion"/>
  </si>
  <si>
    <t>1) 방풍막 분리</t>
    <phoneticPr fontId="3" type="noConversion"/>
  </si>
  <si>
    <t>3) SKYJACK 배터리 수리후 충전 정상작동함</t>
    <phoneticPr fontId="3" type="noConversion"/>
  </si>
  <si>
    <t>1) BLG중후반에 ELEVATION(32도)이 낮아 비프음이 울려 TMT촬영. BLG후반 HA리미트로 인하여 촬영못함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</si>
</sst>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"/>
      <color theme="1"/>
      <name val="맑은 고딕"/>
      <family val="3"/>
      <charset val="129"/>
      <scheme val="minor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color rgb="FFFF0000"/>
      <name val="맑은 고딕"/>
      <family val="3"/>
      <charset val="129"/>
      <scheme val="minor"/>
    </font>
    <font>
      <sz val="8"/>
      <color rgb="FFFF0000"/>
      <name val="맑은 고딕"/>
      <family val="2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1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2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46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1" xfId="0" applyNumberFormat="1" applyFont="1" applyFill="1" applyBorder="1" applyProtection="1">
      <alignment vertical="center"/>
    </xf>
    <xf numFmtId="0" fontId="48" fillId="11" borderId="50" xfId="0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0" applyNumberFormat="1" applyFont="1" applyFill="1" applyBorder="1" applyAlignment="1" applyProtection="1">
      <alignment horizontal="center" vertical="center"/>
      <protection locked="0"/>
    </xf>
    <xf numFmtId="184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51" fillId="0" borderId="0" xfId="0" applyNumberFormat="1" applyFont="1" applyAlignment="1" applyProtection="1">
      <alignment vertical="center"/>
    </xf>
    <xf numFmtId="0" fontId="51" fillId="0" borderId="0" xfId="0" applyFont="1" applyAlignment="1" applyProtection="1"/>
    <xf numFmtId="0" fontId="52" fillId="0" borderId="0" xfId="0" applyFont="1" applyProtection="1">
      <alignment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1" fillId="2" borderId="1" xfId="0" applyFont="1" applyFill="1" applyBorder="1" applyAlignment="1" applyProtection="1">
      <alignment horizontal="center" vertical="center"/>
      <protection locked="0"/>
    </xf>
    <xf numFmtId="177" fontId="41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5" xfId="0" applyNumberFormat="1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54" fillId="0" borderId="26" xfId="0" applyFont="1" applyBorder="1" applyAlignment="1" applyProtection="1">
      <alignment horizontal="left" vertical="center"/>
      <protection locked="0"/>
    </xf>
    <xf numFmtId="0" fontId="54" fillId="0" borderId="0" xfId="0" applyFont="1" applyBorder="1" applyAlignment="1" applyProtection="1">
      <alignment horizontal="left" vertical="center"/>
      <protection locked="0"/>
    </xf>
    <xf numFmtId="0" fontId="54" fillId="0" borderId="27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B1" zoomScale="130" zoomScaleNormal="130" workbookViewId="0">
      <selection activeCell="E40" sqref="E40:F40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84" t="s">
        <v>0</v>
      </c>
      <c r="C2" s="18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85">
        <v>45455</v>
      </c>
      <c r="D3" s="186"/>
      <c r="E3" s="1"/>
      <c r="F3" s="1"/>
      <c r="G3" s="1"/>
      <c r="H3" s="1"/>
      <c r="I3" s="1"/>
      <c r="J3" s="1"/>
      <c r="K3" s="36" t="s">
        <v>2</v>
      </c>
      <c r="L3" s="187">
        <f>(P31-(P32+P33))/P31*100</f>
        <v>100</v>
      </c>
      <c r="M3" s="187"/>
      <c r="N3" s="36" t="s">
        <v>3</v>
      </c>
      <c r="O3" s="187">
        <f>(P31-P33)/P31*100</f>
        <v>100</v>
      </c>
      <c r="P3" s="187"/>
    </row>
    <row r="4" spans="2:16" ht="14.25" customHeight="1" x14ac:dyDescent="0.25">
      <c r="B4" s="24" t="s">
        <v>4</v>
      </c>
      <c r="C4" s="2" t="s">
        <v>185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84" t="s">
        <v>6</v>
      </c>
      <c r="C7" s="18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24">
        <v>0.69791666666666663</v>
      </c>
      <c r="D9" s="102">
        <v>2.1</v>
      </c>
      <c r="E9" s="102">
        <v>5.4</v>
      </c>
      <c r="F9" s="102">
        <v>69</v>
      </c>
      <c r="G9" s="103" t="s">
        <v>183</v>
      </c>
      <c r="H9" s="104">
        <v>7.7</v>
      </c>
      <c r="I9" s="122">
        <v>39</v>
      </c>
      <c r="J9" s="105">
        <f>IF(L9, 1, 0) + IF(M9, 2, 0) + IF(N9, 4, 0) + IF(O9, 8, 0) + IF(P9, 16, 0)</f>
        <v>5</v>
      </c>
      <c r="K9" s="7" t="b">
        <v>0</v>
      </c>
      <c r="L9" s="7" t="b">
        <v>1</v>
      </c>
      <c r="M9" s="7" t="b">
        <v>0</v>
      </c>
      <c r="N9" s="7" t="b">
        <v>1</v>
      </c>
      <c r="O9" s="7" t="b">
        <v>0</v>
      </c>
      <c r="P9" s="7" t="b">
        <v>0</v>
      </c>
    </row>
    <row r="10" spans="2:16" s="81" customFormat="1" ht="14.25" customHeight="1" x14ac:dyDescent="0.25">
      <c r="B10" s="82" t="s">
        <v>22</v>
      </c>
      <c r="C10" s="109">
        <v>0.91666666666666663</v>
      </c>
      <c r="D10" s="104">
        <v>1.6</v>
      </c>
      <c r="E10" s="104">
        <v>4.5999999999999996</v>
      </c>
      <c r="F10" s="104">
        <v>64</v>
      </c>
      <c r="G10" s="122" t="s">
        <v>196</v>
      </c>
      <c r="H10" s="104">
        <v>5.0999999999999996</v>
      </c>
      <c r="I10" s="110"/>
      <c r="J10" s="105">
        <f>IF(L10, 1, 0) + IF(M10, 2, 0) + IF(N10, 4, 0) + IF(O10, 8, 0) + IF(P10, 16, 0)</f>
        <v>1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81" customFormat="1" ht="14.25" customHeight="1" thickBot="1" x14ac:dyDescent="0.3">
      <c r="B11" s="83" t="s">
        <v>23</v>
      </c>
      <c r="C11" s="125">
        <v>0.125</v>
      </c>
      <c r="D11" s="126"/>
      <c r="E11" s="126">
        <v>5.5</v>
      </c>
      <c r="F11" s="126">
        <v>54</v>
      </c>
      <c r="G11" s="122" t="s">
        <v>184</v>
      </c>
      <c r="H11" s="126">
        <v>3.4</v>
      </c>
      <c r="I11" s="127"/>
      <c r="J11" s="105">
        <f>IF(L11, 1, 0) + IF(M11, 2, 0) + IF(N11, 4, 0) + IF(O11, 8, 0) + IF(P11, 16, 0)</f>
        <v>1</v>
      </c>
      <c r="K11" s="84" t="b">
        <v>0</v>
      </c>
      <c r="L11" s="84" t="b">
        <v>1</v>
      </c>
      <c r="M11" s="84" t="b">
        <v>0</v>
      </c>
      <c r="N11" s="84" t="b">
        <v>0</v>
      </c>
      <c r="O11" s="84" t="b">
        <v>0</v>
      </c>
      <c r="P11" s="84" t="b">
        <v>0</v>
      </c>
    </row>
    <row r="12" spans="2:16" ht="14.25" customHeight="1" thickBot="1" x14ac:dyDescent="0.3">
      <c r="B12" s="10" t="s">
        <v>24</v>
      </c>
      <c r="C12" s="11">
        <f>(24-C9)+C11</f>
        <v>23.427083333333332</v>
      </c>
      <c r="D12" s="12">
        <f>AVERAGE(D9:D11)</f>
        <v>1.85</v>
      </c>
      <c r="E12" s="12">
        <f>AVERAGE(E9:E11)</f>
        <v>5.166666666666667</v>
      </c>
      <c r="F12" s="13">
        <f>AVERAGE(F9:F11)</f>
        <v>62.333333333333336</v>
      </c>
      <c r="G12" s="14"/>
      <c r="H12" s="15">
        <f>AVERAGE(H9:H11)</f>
        <v>5.3999999999999995</v>
      </c>
      <c r="I12" s="16"/>
      <c r="J12" s="17">
        <f>AVERAGE(J9:J11)</f>
        <v>2.3333333333333335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84" t="s">
        <v>25</v>
      </c>
      <c r="C14" s="18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03" t="s">
        <v>178</v>
      </c>
      <c r="D16" s="122" t="s">
        <v>179</v>
      </c>
      <c r="E16" s="122" t="s">
        <v>180</v>
      </c>
      <c r="F16" s="122" t="s">
        <v>182</v>
      </c>
      <c r="G16" s="122" t="s">
        <v>181</v>
      </c>
      <c r="H16" s="122" t="s">
        <v>193</v>
      </c>
      <c r="I16" s="122" t="s">
        <v>194</v>
      </c>
      <c r="J16" s="201"/>
      <c r="K16" s="202"/>
      <c r="L16" s="201"/>
      <c r="M16" s="201"/>
      <c r="N16" s="201"/>
      <c r="O16" s="201"/>
      <c r="P16" s="122" t="s">
        <v>41</v>
      </c>
    </row>
    <row r="17" spans="2:16" ht="14.1" customHeight="1" x14ac:dyDescent="0.25">
      <c r="B17" s="25" t="s">
        <v>42</v>
      </c>
      <c r="C17" s="109">
        <v>0.65208333333333335</v>
      </c>
      <c r="D17" s="109">
        <v>0.65347222222222223</v>
      </c>
      <c r="E17" s="109">
        <v>0.68888888888888899</v>
      </c>
      <c r="F17" s="109">
        <v>0.71458333333333324</v>
      </c>
      <c r="G17" s="109">
        <v>0.78888888888888886</v>
      </c>
      <c r="H17" s="109">
        <v>0.17152777777777775</v>
      </c>
      <c r="I17" s="109">
        <v>0.18958333333333333</v>
      </c>
      <c r="J17" s="202"/>
      <c r="K17" s="202"/>
      <c r="L17" s="202"/>
      <c r="M17" s="202"/>
      <c r="N17" s="202"/>
      <c r="O17" s="202"/>
      <c r="P17" s="109">
        <v>0.19583333333333333</v>
      </c>
    </row>
    <row r="18" spans="2:16" ht="14.1" customHeight="1" x14ac:dyDescent="0.25">
      <c r="B18" s="25" t="s">
        <v>43</v>
      </c>
      <c r="C18" s="122">
        <v>23502</v>
      </c>
      <c r="D18" s="122">
        <f>C18+1</f>
        <v>23503</v>
      </c>
      <c r="E18" s="122">
        <f t="shared" ref="E18" si="0">D19+1</f>
        <v>23514</v>
      </c>
      <c r="F18" s="122">
        <f>E19+1</f>
        <v>23531</v>
      </c>
      <c r="G18" s="122">
        <f>F19+1</f>
        <v>23576</v>
      </c>
      <c r="H18" s="122">
        <f>G19+1</f>
        <v>23812</v>
      </c>
      <c r="I18" s="122">
        <f>H19+1</f>
        <v>23824</v>
      </c>
      <c r="J18" s="201"/>
      <c r="K18" s="201"/>
      <c r="L18" s="201"/>
      <c r="M18" s="201"/>
      <c r="N18" s="202"/>
      <c r="O18" s="201"/>
      <c r="P18" s="122">
        <f>MAX(C18:O19)+1</f>
        <v>23829</v>
      </c>
    </row>
    <row r="19" spans="2:16" ht="14.1" customHeight="1" thickBot="1" x14ac:dyDescent="0.3">
      <c r="B19" s="9" t="s">
        <v>44</v>
      </c>
      <c r="C19" s="86"/>
      <c r="D19" s="122">
        <v>23513</v>
      </c>
      <c r="E19" s="122">
        <v>23530</v>
      </c>
      <c r="F19" s="122">
        <v>23575</v>
      </c>
      <c r="G19" s="122">
        <v>23811</v>
      </c>
      <c r="H19" s="122">
        <v>23823</v>
      </c>
      <c r="I19" s="122">
        <f>I18+4</f>
        <v>23828</v>
      </c>
      <c r="J19" s="201"/>
      <c r="K19" s="87"/>
      <c r="L19" s="87"/>
      <c r="M19" s="87"/>
      <c r="N19" s="201"/>
      <c r="O19" s="201"/>
      <c r="P19" s="86"/>
    </row>
    <row r="20" spans="2:16" ht="14.1" customHeight="1" thickBot="1" x14ac:dyDescent="0.3">
      <c r="B20" s="21" t="s">
        <v>45</v>
      </c>
      <c r="C20" s="20"/>
      <c r="D20" s="22">
        <f>IF(ISNUMBER(D18),D19-D18+1,"")</f>
        <v>11</v>
      </c>
      <c r="E20" s="23">
        <f t="shared" ref="E20:O20" si="1">IF(ISNUMBER(E18),E19-E18+1,"")</f>
        <v>17</v>
      </c>
      <c r="F20" s="23">
        <f t="shared" si="1"/>
        <v>45</v>
      </c>
      <c r="G20" s="23">
        <f t="shared" si="1"/>
        <v>236</v>
      </c>
      <c r="H20" s="23">
        <f t="shared" si="1"/>
        <v>12</v>
      </c>
      <c r="I20" s="212">
        <f t="shared" si="1"/>
        <v>5</v>
      </c>
      <c r="J20" s="23" t="str">
        <f t="shared" si="1"/>
        <v/>
      </c>
      <c r="K20" s="23" t="str">
        <f t="shared" si="1"/>
        <v/>
      </c>
      <c r="L20" s="23" t="str">
        <f t="shared" si="1"/>
        <v/>
      </c>
      <c r="M20" s="23" t="str">
        <f t="shared" si="1"/>
        <v/>
      </c>
      <c r="N20" s="23" t="str">
        <f t="shared" si="1"/>
        <v/>
      </c>
      <c r="O20" s="23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93" t="s">
        <v>46</v>
      </c>
      <c r="C22" s="25" t="s">
        <v>21</v>
      </c>
      <c r="D22" s="25" t="s">
        <v>23</v>
      </c>
      <c r="E22" s="25" t="s">
        <v>47</v>
      </c>
      <c r="F22" s="194" t="s">
        <v>48</v>
      </c>
      <c r="G22" s="194"/>
      <c r="H22" s="194"/>
      <c r="I22" s="194"/>
      <c r="J22" s="25" t="s">
        <v>21</v>
      </c>
      <c r="K22" s="25" t="s">
        <v>23</v>
      </c>
      <c r="L22" s="25" t="s">
        <v>47</v>
      </c>
      <c r="M22" s="194" t="s">
        <v>48</v>
      </c>
      <c r="N22" s="194"/>
      <c r="O22" s="194"/>
      <c r="P22" s="194"/>
    </row>
    <row r="23" spans="2:16" ht="13.5" customHeight="1" x14ac:dyDescent="0.25">
      <c r="B23" s="193"/>
      <c r="C23" s="117">
        <f>D18+5</f>
        <v>23508</v>
      </c>
      <c r="D23" s="117">
        <v>23510</v>
      </c>
      <c r="E23" s="103" t="s">
        <v>186</v>
      </c>
      <c r="F23" s="192" t="s">
        <v>191</v>
      </c>
      <c r="G23" s="192"/>
      <c r="H23" s="192"/>
      <c r="I23" s="192"/>
      <c r="J23" s="107"/>
      <c r="K23" s="107"/>
      <c r="L23" s="106" t="s">
        <v>50</v>
      </c>
      <c r="M23" s="192" t="s">
        <v>173</v>
      </c>
      <c r="N23" s="192"/>
      <c r="O23" s="192"/>
      <c r="P23" s="192"/>
    </row>
    <row r="24" spans="2:16" ht="13.5" customHeight="1" x14ac:dyDescent="0.25">
      <c r="B24" s="193"/>
      <c r="C24" s="118"/>
      <c r="D24" s="118"/>
      <c r="E24" s="122" t="s">
        <v>187</v>
      </c>
      <c r="F24" s="192" t="s">
        <v>188</v>
      </c>
      <c r="G24" s="192"/>
      <c r="H24" s="192"/>
      <c r="I24" s="192"/>
      <c r="J24" s="107"/>
      <c r="K24" s="107"/>
      <c r="L24" s="106" t="s">
        <v>52</v>
      </c>
      <c r="M24" s="192" t="s">
        <v>173</v>
      </c>
      <c r="N24" s="192"/>
      <c r="O24" s="192"/>
      <c r="P24" s="192"/>
    </row>
    <row r="25" spans="2:16" ht="13.5" customHeight="1" x14ac:dyDescent="0.25">
      <c r="B25" s="193"/>
      <c r="C25" s="118">
        <f>D23+1</f>
        <v>23511</v>
      </c>
      <c r="D25" s="118">
        <v>23513</v>
      </c>
      <c r="E25" s="122" t="s">
        <v>189</v>
      </c>
      <c r="F25" s="192" t="s">
        <v>192</v>
      </c>
      <c r="G25" s="192"/>
      <c r="H25" s="192"/>
      <c r="I25" s="192"/>
      <c r="J25" s="107"/>
      <c r="K25" s="107"/>
      <c r="L25" s="106" t="s">
        <v>51</v>
      </c>
      <c r="M25" s="192" t="s">
        <v>173</v>
      </c>
      <c r="N25" s="192"/>
      <c r="O25" s="192"/>
      <c r="P25" s="192"/>
    </row>
    <row r="26" spans="2:16" ht="13.5" customHeight="1" x14ac:dyDescent="0.25">
      <c r="B26" s="193"/>
      <c r="C26" s="118"/>
      <c r="D26" s="118"/>
      <c r="E26" s="122" t="s">
        <v>190</v>
      </c>
      <c r="F26" s="192" t="s">
        <v>173</v>
      </c>
      <c r="G26" s="192"/>
      <c r="H26" s="192"/>
      <c r="I26" s="192"/>
      <c r="J26" s="107"/>
      <c r="K26" s="107"/>
      <c r="L26" s="106" t="s">
        <v>49</v>
      </c>
      <c r="M26" s="192" t="s">
        <v>173</v>
      </c>
      <c r="N26" s="192"/>
      <c r="O26" s="192"/>
      <c r="P26" s="192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84" t="s">
        <v>53</v>
      </c>
      <c r="C28" s="184"/>
      <c r="D28" s="18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0">
        <v>0.3972222222222222</v>
      </c>
      <c r="D30" s="113"/>
      <c r="E30" s="113"/>
      <c r="F30" s="113"/>
      <c r="G30" s="113"/>
      <c r="H30" s="113"/>
      <c r="I30" s="113"/>
      <c r="J30" s="113"/>
      <c r="K30" s="114"/>
      <c r="L30" s="113"/>
      <c r="M30" s="113"/>
      <c r="N30" s="101">
        <v>6.458333333333334E-2</v>
      </c>
      <c r="O30" s="113"/>
      <c r="P30" s="111">
        <f>SUM(C30:J30,L30:N30)</f>
        <v>0.46180555555555552</v>
      </c>
    </row>
    <row r="31" spans="2:16" ht="14.1" customHeight="1" x14ac:dyDescent="0.25">
      <c r="B31" s="26" t="s">
        <v>172</v>
      </c>
      <c r="C31" s="123">
        <v>0.3840277777777778</v>
      </c>
      <c r="D31" s="124">
        <v>7.4305555555555555E-2</v>
      </c>
      <c r="E31" s="98"/>
      <c r="F31" s="98"/>
      <c r="G31" s="98"/>
      <c r="H31" s="98"/>
      <c r="I31" s="98"/>
      <c r="J31" s="98"/>
      <c r="K31" s="124">
        <v>4.3750000000000004E-2</v>
      </c>
      <c r="L31" s="98"/>
      <c r="M31" s="98"/>
      <c r="N31" s="98"/>
      <c r="O31" s="99"/>
      <c r="P31" s="111">
        <f>SUM(C31:N31)</f>
        <v>0.50208333333333333</v>
      </c>
    </row>
    <row r="32" spans="2:16" ht="14.1" customHeight="1" x14ac:dyDescent="0.25">
      <c r="B32" s="26" t="s">
        <v>68</v>
      </c>
      <c r="C32" s="203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9"/>
      <c r="P32" s="111">
        <f>SUM(C32:N32)</f>
        <v>0</v>
      </c>
    </row>
    <row r="33" spans="2:16" ht="14.1" customHeight="1" thickBot="1" x14ac:dyDescent="0.3">
      <c r="B33" s="26" t="s">
        <v>69</v>
      </c>
      <c r="C33" s="204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  <c r="P33" s="112">
        <f>SUM(C33:N33)</f>
        <v>0</v>
      </c>
    </row>
    <row r="34" spans="2:16" ht="14.1" customHeight="1" x14ac:dyDescent="0.25">
      <c r="B34" s="73" t="s">
        <v>170</v>
      </c>
      <c r="C34" s="93">
        <f>C31-C32-C33</f>
        <v>0.3840277777777778</v>
      </c>
      <c r="D34" s="93">
        <f t="shared" ref="D34:P34" si="2">D31-D32-D33</f>
        <v>7.4305555555555555E-2</v>
      </c>
      <c r="E34" s="93">
        <f t="shared" si="2"/>
        <v>0</v>
      </c>
      <c r="F34" s="93">
        <f t="shared" si="2"/>
        <v>0</v>
      </c>
      <c r="G34" s="93">
        <f t="shared" si="2"/>
        <v>0</v>
      </c>
      <c r="H34" s="93">
        <f t="shared" si="2"/>
        <v>0</v>
      </c>
      <c r="I34" s="93">
        <f t="shared" si="2"/>
        <v>0</v>
      </c>
      <c r="J34" s="93">
        <f t="shared" si="2"/>
        <v>0</v>
      </c>
      <c r="K34" s="93">
        <f t="shared" si="2"/>
        <v>4.3750000000000004E-2</v>
      </c>
      <c r="L34" s="93">
        <f t="shared" si="2"/>
        <v>0</v>
      </c>
      <c r="M34" s="93">
        <f t="shared" si="2"/>
        <v>0</v>
      </c>
      <c r="N34" s="93">
        <f t="shared" si="2"/>
        <v>0</v>
      </c>
      <c r="O34" s="92"/>
      <c r="P34" s="74">
        <f t="shared" si="2"/>
        <v>0.50208333333333333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179" t="s">
        <v>70</v>
      </c>
      <c r="C36" s="183" t="s">
        <v>195</v>
      </c>
      <c r="D36" s="183"/>
      <c r="E36" s="183"/>
      <c r="F36" s="183"/>
      <c r="G36" s="182"/>
      <c r="H36" s="182"/>
      <c r="I36" s="182"/>
      <c r="J36" s="182"/>
      <c r="K36" s="182"/>
      <c r="L36" s="182"/>
      <c r="M36" s="182"/>
      <c r="N36" s="182"/>
      <c r="O36" s="182"/>
      <c r="P36" s="182"/>
    </row>
    <row r="37" spans="2:16" ht="18" customHeight="1" x14ac:dyDescent="0.25">
      <c r="B37" s="180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  <c r="O37" s="182"/>
      <c r="P37" s="182"/>
    </row>
    <row r="38" spans="2:16" ht="18" customHeight="1" x14ac:dyDescent="0.25">
      <c r="B38" s="180"/>
      <c r="C38" s="182"/>
      <c r="D38" s="182"/>
      <c r="E38" s="182"/>
      <c r="F38" s="182"/>
      <c r="G38" s="182"/>
      <c r="H38" s="182"/>
      <c r="I38" s="182"/>
      <c r="J38" s="182"/>
      <c r="K38" s="182"/>
      <c r="L38" s="182"/>
      <c r="M38" s="182"/>
      <c r="N38" s="182"/>
      <c r="O38" s="182"/>
      <c r="P38" s="182"/>
    </row>
    <row r="39" spans="2:16" ht="18" customHeight="1" x14ac:dyDescent="0.25">
      <c r="B39" s="180"/>
      <c r="C39" s="178"/>
      <c r="D39" s="178"/>
      <c r="E39" s="178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178"/>
    </row>
    <row r="40" spans="2:16" ht="18" customHeight="1" x14ac:dyDescent="0.25">
      <c r="B40" s="180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</row>
    <row r="41" spans="2:16" ht="18" customHeight="1" x14ac:dyDescent="0.25">
      <c r="B41" s="181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9" t="s">
        <v>71</v>
      </c>
      <c r="C43" s="170"/>
      <c r="D43" s="170"/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1"/>
    </row>
    <row r="44" spans="2:16" ht="14.1" customHeight="1" x14ac:dyDescent="0.25">
      <c r="B44" s="172" t="s">
        <v>200</v>
      </c>
      <c r="C44" s="173"/>
      <c r="D44" s="173"/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4"/>
    </row>
    <row r="45" spans="2:16" ht="14.1" customHeight="1" x14ac:dyDescent="0.25">
      <c r="B45" s="153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5"/>
    </row>
    <row r="46" spans="2:16" ht="14.1" customHeight="1" x14ac:dyDescent="0.25">
      <c r="B46" s="153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5"/>
    </row>
    <row r="47" spans="2:16" ht="14.1" customHeight="1" x14ac:dyDescent="0.25">
      <c r="B47" s="175"/>
      <c r="C47" s="176"/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7"/>
    </row>
    <row r="48" spans="2:16" ht="14.1" customHeight="1" x14ac:dyDescent="0.25">
      <c r="B48" s="153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5"/>
    </row>
    <row r="49" spans="2:16" ht="14.1" customHeight="1" x14ac:dyDescent="0.25">
      <c r="B49" s="153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5"/>
    </row>
    <row r="50" spans="2:16" ht="14.1" customHeight="1" x14ac:dyDescent="0.25">
      <c r="B50" s="153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5"/>
    </row>
    <row r="51" spans="2:16" ht="14.1" customHeight="1" x14ac:dyDescent="0.25">
      <c r="B51" s="153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5"/>
    </row>
    <row r="52" spans="2:16" ht="14.1" customHeight="1" thickBot="1" x14ac:dyDescent="0.3">
      <c r="B52" s="156"/>
      <c r="C52" s="157"/>
      <c r="D52" s="154"/>
      <c r="E52" s="154"/>
      <c r="F52" s="154"/>
      <c r="G52" s="157"/>
      <c r="H52" s="157"/>
      <c r="I52" s="157"/>
      <c r="J52" s="157"/>
      <c r="K52" s="157"/>
      <c r="L52" s="157"/>
      <c r="M52" s="157"/>
      <c r="N52" s="157"/>
      <c r="O52" s="157"/>
      <c r="P52" s="158"/>
    </row>
    <row r="53" spans="2:16" ht="14.1" customHeight="1" thickTop="1" thickBot="1" x14ac:dyDescent="0.3">
      <c r="B53" s="159" t="s">
        <v>169</v>
      </c>
      <c r="C53" s="160"/>
      <c r="D53" s="115"/>
      <c r="E53" s="115"/>
      <c r="F53" s="108"/>
      <c r="G53" s="163"/>
      <c r="H53" s="164"/>
      <c r="I53" s="164"/>
      <c r="J53" s="164"/>
      <c r="K53" s="164"/>
      <c r="L53" s="164"/>
      <c r="M53" s="164"/>
      <c r="N53" s="164"/>
      <c r="O53" s="164"/>
      <c r="P53" s="165"/>
    </row>
    <row r="54" spans="2:16" ht="14.1" customHeight="1" thickTop="1" thickBot="1" x14ac:dyDescent="0.3">
      <c r="B54" s="161" t="s">
        <v>168</v>
      </c>
      <c r="C54" s="162"/>
      <c r="D54" s="162"/>
      <c r="E54" s="162"/>
      <c r="F54" s="108">
        <v>866</v>
      </c>
      <c r="G54" s="166"/>
      <c r="H54" s="167"/>
      <c r="I54" s="167"/>
      <c r="J54" s="167"/>
      <c r="K54" s="167"/>
      <c r="L54" s="167"/>
      <c r="M54" s="167"/>
      <c r="N54" s="167"/>
      <c r="O54" s="167"/>
      <c r="P54" s="168"/>
    </row>
    <row r="55" spans="2:16" ht="13.5" customHeight="1" thickTop="1" x14ac:dyDescent="0.25"/>
    <row r="56" spans="2:16" ht="17.25" customHeight="1" x14ac:dyDescent="0.25">
      <c r="B56" s="140" t="s">
        <v>72</v>
      </c>
      <c r="C56" s="140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41" t="s">
        <v>73</v>
      </c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3"/>
      <c r="N57" s="144" t="s">
        <v>74</v>
      </c>
      <c r="O57" s="142"/>
      <c r="P57" s="145"/>
    </row>
    <row r="58" spans="2:16" ht="17.100000000000001" customHeight="1" x14ac:dyDescent="0.25">
      <c r="B58" s="146" t="s">
        <v>75</v>
      </c>
      <c r="C58" s="147"/>
      <c r="D58" s="148"/>
      <c r="E58" s="146" t="s">
        <v>76</v>
      </c>
      <c r="F58" s="147"/>
      <c r="G58" s="148"/>
      <c r="H58" s="147" t="s">
        <v>77</v>
      </c>
      <c r="I58" s="147"/>
      <c r="J58" s="147"/>
      <c r="K58" s="149" t="s">
        <v>78</v>
      </c>
      <c r="L58" s="147"/>
      <c r="M58" s="150"/>
      <c r="N58" s="151"/>
      <c r="O58" s="147"/>
      <c r="P58" s="152"/>
    </row>
    <row r="59" spans="2:16" ht="20.100000000000001" customHeight="1" x14ac:dyDescent="0.25">
      <c r="B59" s="128" t="s">
        <v>79</v>
      </c>
      <c r="C59" s="129"/>
      <c r="D59" s="33" t="b">
        <v>1</v>
      </c>
      <c r="E59" s="128" t="s">
        <v>80</v>
      </c>
      <c r="F59" s="129"/>
      <c r="G59" s="33" t="b">
        <v>1</v>
      </c>
      <c r="H59" s="136" t="s">
        <v>81</v>
      </c>
      <c r="I59" s="129"/>
      <c r="J59" s="33" t="b">
        <v>1</v>
      </c>
      <c r="K59" s="136" t="s">
        <v>82</v>
      </c>
      <c r="L59" s="129"/>
      <c r="M59" s="33" t="b">
        <v>1</v>
      </c>
      <c r="N59" s="137" t="s">
        <v>83</v>
      </c>
      <c r="O59" s="129"/>
      <c r="P59" s="33" t="b">
        <v>1</v>
      </c>
    </row>
    <row r="60" spans="2:16" ht="20.100000000000001" customHeight="1" x14ac:dyDescent="0.25">
      <c r="B60" s="128" t="s">
        <v>84</v>
      </c>
      <c r="C60" s="129"/>
      <c r="D60" s="33" t="b">
        <v>1</v>
      </c>
      <c r="E60" s="128" t="s">
        <v>85</v>
      </c>
      <c r="F60" s="129"/>
      <c r="G60" s="33" t="b">
        <v>1</v>
      </c>
      <c r="H60" s="136" t="s">
        <v>86</v>
      </c>
      <c r="I60" s="129"/>
      <c r="J60" s="33" t="b">
        <v>1</v>
      </c>
      <c r="K60" s="136" t="s">
        <v>87</v>
      </c>
      <c r="L60" s="129"/>
      <c r="M60" s="33" t="b">
        <v>1</v>
      </c>
      <c r="N60" s="137" t="s">
        <v>88</v>
      </c>
      <c r="O60" s="129"/>
      <c r="P60" s="33" t="b">
        <v>1</v>
      </c>
    </row>
    <row r="61" spans="2:16" ht="20.100000000000001" customHeight="1" x14ac:dyDescent="0.25">
      <c r="B61" s="128" t="s">
        <v>89</v>
      </c>
      <c r="C61" s="129"/>
      <c r="D61" s="33" t="b">
        <v>1</v>
      </c>
      <c r="E61" s="128" t="s">
        <v>90</v>
      </c>
      <c r="F61" s="129"/>
      <c r="G61" s="33" t="b">
        <v>1</v>
      </c>
      <c r="H61" s="136" t="s">
        <v>91</v>
      </c>
      <c r="I61" s="129"/>
      <c r="J61" s="33" t="b">
        <v>1</v>
      </c>
      <c r="K61" s="136" t="s">
        <v>92</v>
      </c>
      <c r="L61" s="129"/>
      <c r="M61" s="33" t="b">
        <v>1</v>
      </c>
      <c r="N61" s="137" t="s">
        <v>93</v>
      </c>
      <c r="O61" s="129"/>
      <c r="P61" s="33" t="b">
        <v>1</v>
      </c>
    </row>
    <row r="62" spans="2:16" ht="20.100000000000001" customHeight="1" x14ac:dyDescent="0.25">
      <c r="B62" s="136" t="s">
        <v>91</v>
      </c>
      <c r="C62" s="129"/>
      <c r="D62" s="33" t="b">
        <v>1</v>
      </c>
      <c r="E62" s="128" t="s">
        <v>94</v>
      </c>
      <c r="F62" s="129"/>
      <c r="G62" s="33" t="b">
        <v>1</v>
      </c>
      <c r="H62" s="136" t="s">
        <v>95</v>
      </c>
      <c r="I62" s="129"/>
      <c r="J62" s="33" t="b">
        <v>0</v>
      </c>
      <c r="K62" s="136" t="s">
        <v>96</v>
      </c>
      <c r="L62" s="129"/>
      <c r="M62" s="33" t="b">
        <v>1</v>
      </c>
      <c r="N62" s="137" t="s">
        <v>86</v>
      </c>
      <c r="O62" s="129"/>
      <c r="P62" s="33" t="b">
        <v>1</v>
      </c>
    </row>
    <row r="63" spans="2:16" ht="20.100000000000001" customHeight="1" x14ac:dyDescent="0.25">
      <c r="B63" s="136" t="s">
        <v>97</v>
      </c>
      <c r="C63" s="129"/>
      <c r="D63" s="33" t="b">
        <v>1</v>
      </c>
      <c r="E63" s="128" t="s">
        <v>98</v>
      </c>
      <c r="F63" s="129"/>
      <c r="G63" s="33" t="b">
        <v>1</v>
      </c>
      <c r="H63" s="38"/>
      <c r="I63" s="39"/>
      <c r="J63" s="40"/>
      <c r="K63" s="136" t="s">
        <v>99</v>
      </c>
      <c r="L63" s="129"/>
      <c r="M63" s="33" t="b">
        <v>1</v>
      </c>
      <c r="N63" s="137" t="s">
        <v>167</v>
      </c>
      <c r="O63" s="129"/>
      <c r="P63" s="33" t="b">
        <v>1</v>
      </c>
    </row>
    <row r="64" spans="2:16" ht="20.100000000000001" customHeight="1" x14ac:dyDescent="0.25">
      <c r="B64" s="136" t="s">
        <v>100</v>
      </c>
      <c r="C64" s="129"/>
      <c r="D64" s="33" t="b">
        <v>0</v>
      </c>
      <c r="E64" s="128" t="s">
        <v>101</v>
      </c>
      <c r="F64" s="129"/>
      <c r="G64" s="33" t="b">
        <v>1</v>
      </c>
      <c r="H64" s="41"/>
      <c r="I64" s="42"/>
      <c r="J64" s="43"/>
      <c r="K64" s="138" t="s">
        <v>102</v>
      </c>
      <c r="L64" s="139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28" t="s">
        <v>165</v>
      </c>
      <c r="F65" s="129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30" t="s">
        <v>108</v>
      </c>
      <c r="C69" s="130"/>
      <c r="D69" s="51"/>
      <c r="E69" s="51"/>
      <c r="F69" s="132" t="s">
        <v>109</v>
      </c>
      <c r="G69" s="134" t="s">
        <v>110</v>
      </c>
      <c r="H69" s="51"/>
      <c r="I69" s="130" t="s">
        <v>111</v>
      </c>
      <c r="J69" s="130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31"/>
      <c r="C70" s="131"/>
      <c r="D70" s="55"/>
      <c r="E70" s="56"/>
      <c r="F70" s="133"/>
      <c r="G70" s="135"/>
      <c r="H70" s="57"/>
      <c r="I70" s="131"/>
      <c r="J70" s="131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2</v>
      </c>
      <c r="Q71" s="72"/>
    </row>
    <row r="72" spans="2:17" ht="20.100000000000001" customHeight="1" x14ac:dyDescent="0.25">
      <c r="B72" s="69" t="s">
        <v>120</v>
      </c>
      <c r="C72" s="94">
        <v>-153.91499999999999</v>
      </c>
      <c r="D72" s="94">
        <v>-155.97</v>
      </c>
      <c r="E72" s="79" t="s">
        <v>121</v>
      </c>
      <c r="F72" s="94">
        <v>18.100000000000001</v>
      </c>
      <c r="G72" s="94">
        <v>15.9</v>
      </c>
      <c r="H72" s="119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94">
        <v>-138.38</v>
      </c>
      <c r="D73" s="94">
        <v>-141.79</v>
      </c>
      <c r="E73" s="80" t="s">
        <v>125</v>
      </c>
      <c r="F73" s="96">
        <v>34.6</v>
      </c>
      <c r="G73" s="96">
        <v>33</v>
      </c>
      <c r="H73" s="119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94">
        <v>-206.2</v>
      </c>
      <c r="D74" s="94">
        <v>-207.28</v>
      </c>
      <c r="E74" s="80" t="s">
        <v>130</v>
      </c>
      <c r="F74" s="97">
        <v>20</v>
      </c>
      <c r="G74" s="97">
        <v>20</v>
      </c>
      <c r="H74" s="119"/>
      <c r="I74" s="66" t="s">
        <v>131</v>
      </c>
      <c r="J74" s="34">
        <v>0</v>
      </c>
      <c r="K74" s="67" t="s">
        <v>132</v>
      </c>
      <c r="L74" s="34">
        <v>2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94">
        <v>-113.34</v>
      </c>
      <c r="D75" s="94">
        <v>-117.53</v>
      </c>
      <c r="E75" s="80" t="s">
        <v>135</v>
      </c>
      <c r="F75" s="97">
        <v>50</v>
      </c>
      <c r="G75" s="97">
        <v>50</v>
      </c>
      <c r="H75" s="120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94">
        <v>22.84</v>
      </c>
      <c r="D76" s="94">
        <v>20.66</v>
      </c>
      <c r="E76" s="80" t="s">
        <v>140</v>
      </c>
      <c r="F76" s="97">
        <v>40</v>
      </c>
      <c r="G76" s="97">
        <v>40</v>
      </c>
      <c r="H76" s="120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94">
        <v>37.03</v>
      </c>
      <c r="D77" s="94">
        <v>24.52</v>
      </c>
      <c r="E77" s="80" t="s">
        <v>145</v>
      </c>
      <c r="F77" s="97">
        <v>170</v>
      </c>
      <c r="G77" s="97">
        <v>170</v>
      </c>
      <c r="H77" s="119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94">
        <v>19.3</v>
      </c>
      <c r="D78" s="94">
        <v>17.25</v>
      </c>
      <c r="E78" s="80" t="s">
        <v>150</v>
      </c>
      <c r="F78" s="116"/>
      <c r="G78" s="205"/>
      <c r="H78" s="119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94">
        <v>20.18</v>
      </c>
      <c r="D79" s="94">
        <v>18.12</v>
      </c>
      <c r="E79" s="79" t="s">
        <v>155</v>
      </c>
      <c r="F79" s="94">
        <v>12.6</v>
      </c>
      <c r="G79" s="94">
        <v>5.8</v>
      </c>
      <c r="H79" s="119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95">
        <v>2.0699999999999998E-5</v>
      </c>
      <c r="D80" s="95">
        <v>2.0400000000000001E-5</v>
      </c>
      <c r="E80" s="80" t="s">
        <v>160</v>
      </c>
      <c r="F80" s="96">
        <v>45.3</v>
      </c>
      <c r="G80" s="96">
        <v>72</v>
      </c>
      <c r="H80" s="119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D81" s="121"/>
      <c r="G81" s="121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188" t="s">
        <v>164</v>
      </c>
      <c r="C84" s="188"/>
    </row>
    <row r="85" spans="2:16" ht="15" customHeight="1" x14ac:dyDescent="0.25">
      <c r="B85" s="209" t="s">
        <v>198</v>
      </c>
      <c r="C85" s="210"/>
      <c r="D85" s="210"/>
      <c r="E85" s="210"/>
      <c r="F85" s="210"/>
      <c r="G85" s="210"/>
      <c r="H85" s="210"/>
      <c r="I85" s="210"/>
      <c r="J85" s="210"/>
      <c r="K85" s="210"/>
      <c r="L85" s="210"/>
      <c r="M85" s="210"/>
      <c r="N85" s="210"/>
      <c r="O85" s="210"/>
      <c r="P85" s="211"/>
    </row>
    <row r="86" spans="2:16" ht="15" customHeight="1" x14ac:dyDescent="0.25">
      <c r="B86" s="189" t="s">
        <v>197</v>
      </c>
      <c r="C86" s="190"/>
      <c r="D86" s="190"/>
      <c r="E86" s="190"/>
      <c r="F86" s="190"/>
      <c r="G86" s="190"/>
      <c r="H86" s="190"/>
      <c r="I86" s="190"/>
      <c r="J86" s="190"/>
      <c r="K86" s="190"/>
      <c r="L86" s="190"/>
      <c r="M86" s="190"/>
      <c r="N86" s="190"/>
      <c r="O86" s="190"/>
      <c r="P86" s="191"/>
    </row>
    <row r="87" spans="2:16" ht="15" customHeight="1" x14ac:dyDescent="0.25">
      <c r="B87" s="189" t="s">
        <v>199</v>
      </c>
      <c r="C87" s="190"/>
      <c r="D87" s="190"/>
      <c r="E87" s="190"/>
      <c r="F87" s="190"/>
      <c r="G87" s="190"/>
      <c r="H87" s="190"/>
      <c r="I87" s="190"/>
      <c r="J87" s="190"/>
      <c r="K87" s="190"/>
      <c r="L87" s="190"/>
      <c r="M87" s="190"/>
      <c r="N87" s="190"/>
      <c r="O87" s="190"/>
      <c r="P87" s="191"/>
    </row>
    <row r="88" spans="2:16" ht="15" customHeight="1" x14ac:dyDescent="0.25">
      <c r="B88" s="206"/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8"/>
    </row>
    <row r="89" spans="2:16" ht="15" customHeight="1" x14ac:dyDescent="0.25">
      <c r="B89" s="206"/>
      <c r="C89" s="207"/>
      <c r="D89" s="207"/>
      <c r="E89" s="207"/>
      <c r="F89" s="207"/>
      <c r="G89" s="207"/>
      <c r="H89" s="207"/>
      <c r="I89" s="207"/>
      <c r="J89" s="207"/>
      <c r="K89" s="207"/>
      <c r="L89" s="207"/>
      <c r="M89" s="207"/>
      <c r="N89" s="207"/>
      <c r="O89" s="207"/>
      <c r="P89" s="208"/>
    </row>
    <row r="90" spans="2:16" ht="15" customHeight="1" x14ac:dyDescent="0.25">
      <c r="B90" s="206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8"/>
    </row>
    <row r="91" spans="2:16" ht="15" customHeight="1" x14ac:dyDescent="0.25">
      <c r="B91" s="195"/>
      <c r="C91" s="196"/>
      <c r="D91" s="196"/>
      <c r="E91" s="196"/>
      <c r="F91" s="196"/>
      <c r="G91" s="196"/>
      <c r="H91" s="196"/>
      <c r="I91" s="196"/>
      <c r="J91" s="196"/>
      <c r="K91" s="196"/>
      <c r="L91" s="196"/>
      <c r="M91" s="196"/>
      <c r="N91" s="196"/>
      <c r="O91" s="196"/>
      <c r="P91" s="197"/>
    </row>
    <row r="92" spans="2:16" ht="15" customHeight="1" x14ac:dyDescent="0.25">
      <c r="B92" s="195"/>
      <c r="C92" s="196"/>
      <c r="D92" s="196"/>
      <c r="E92" s="196"/>
      <c r="F92" s="196"/>
      <c r="G92" s="196"/>
      <c r="H92" s="196"/>
      <c r="I92" s="196"/>
      <c r="J92" s="196"/>
      <c r="K92" s="196"/>
      <c r="L92" s="196"/>
      <c r="M92" s="196"/>
      <c r="N92" s="196"/>
      <c r="O92" s="196"/>
      <c r="P92" s="197"/>
    </row>
    <row r="93" spans="2:16" ht="15" customHeight="1" x14ac:dyDescent="0.25">
      <c r="B93" s="195"/>
      <c r="C93" s="196"/>
      <c r="D93" s="196"/>
      <c r="E93" s="196"/>
      <c r="F93" s="196"/>
      <c r="G93" s="196"/>
      <c r="H93" s="196"/>
      <c r="I93" s="196"/>
      <c r="J93" s="196"/>
      <c r="K93" s="196"/>
      <c r="L93" s="196"/>
      <c r="M93" s="196"/>
      <c r="N93" s="196"/>
      <c r="O93" s="196"/>
      <c r="P93" s="197"/>
    </row>
    <row r="94" spans="2:16" ht="15" customHeight="1" x14ac:dyDescent="0.25">
      <c r="B94" s="195"/>
      <c r="C94" s="196"/>
      <c r="D94" s="196"/>
      <c r="E94" s="196"/>
      <c r="F94" s="196"/>
      <c r="G94" s="196"/>
      <c r="H94" s="196"/>
      <c r="I94" s="196"/>
      <c r="J94" s="196"/>
      <c r="K94" s="196"/>
      <c r="L94" s="196"/>
      <c r="M94" s="196"/>
      <c r="N94" s="196"/>
      <c r="O94" s="196"/>
      <c r="P94" s="197"/>
    </row>
    <row r="95" spans="2:16" ht="15" customHeight="1" x14ac:dyDescent="0.25">
      <c r="B95" s="195"/>
      <c r="C95" s="196"/>
      <c r="D95" s="196"/>
      <c r="E95" s="196"/>
      <c r="F95" s="196"/>
      <c r="G95" s="196"/>
      <c r="H95" s="196"/>
      <c r="I95" s="196"/>
      <c r="J95" s="196"/>
      <c r="K95" s="196"/>
      <c r="L95" s="196"/>
      <c r="M95" s="196"/>
      <c r="N95" s="196"/>
      <c r="O95" s="196"/>
      <c r="P95" s="197"/>
    </row>
    <row r="96" spans="2:16" ht="15" customHeight="1" x14ac:dyDescent="0.25">
      <c r="B96" s="195"/>
      <c r="C96" s="196"/>
      <c r="D96" s="196"/>
      <c r="E96" s="196"/>
      <c r="F96" s="196"/>
      <c r="G96" s="196"/>
      <c r="H96" s="196"/>
      <c r="I96" s="196"/>
      <c r="J96" s="196"/>
      <c r="K96" s="196"/>
      <c r="L96" s="196"/>
      <c r="M96" s="196"/>
      <c r="N96" s="196"/>
      <c r="O96" s="196"/>
      <c r="P96" s="197"/>
    </row>
    <row r="97" spans="2:16" ht="15" customHeight="1" x14ac:dyDescent="0.25">
      <c r="B97" s="195"/>
      <c r="C97" s="196"/>
      <c r="D97" s="196"/>
      <c r="E97" s="196"/>
      <c r="F97" s="196"/>
      <c r="G97" s="196"/>
      <c r="H97" s="196"/>
      <c r="I97" s="196"/>
      <c r="J97" s="196"/>
      <c r="K97" s="196"/>
      <c r="L97" s="196"/>
      <c r="M97" s="196"/>
      <c r="N97" s="196"/>
      <c r="O97" s="196"/>
      <c r="P97" s="197"/>
    </row>
    <row r="98" spans="2:16" ht="15" customHeight="1" x14ac:dyDescent="0.25">
      <c r="B98" s="195"/>
      <c r="C98" s="196"/>
      <c r="D98" s="196"/>
      <c r="E98" s="196"/>
      <c r="F98" s="196"/>
      <c r="G98" s="196"/>
      <c r="H98" s="196"/>
      <c r="I98" s="196"/>
      <c r="J98" s="196"/>
      <c r="K98" s="196"/>
      <c r="L98" s="196"/>
      <c r="M98" s="196"/>
      <c r="N98" s="196"/>
      <c r="O98" s="196"/>
      <c r="P98" s="197"/>
    </row>
    <row r="99" spans="2:16" ht="15" customHeight="1" x14ac:dyDescent="0.25">
      <c r="B99" s="198"/>
      <c r="C99" s="199"/>
      <c r="D99" s="199"/>
      <c r="E99" s="199"/>
      <c r="F99" s="199"/>
      <c r="G99" s="199"/>
      <c r="H99" s="199"/>
      <c r="I99" s="199"/>
      <c r="J99" s="199"/>
      <c r="K99" s="199"/>
      <c r="L99" s="199"/>
      <c r="M99" s="199"/>
      <c r="N99" s="199"/>
      <c r="O99" s="199"/>
      <c r="P99" s="20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2024-06-12T18:14:40Z</cp:lastPrinted>
  <dcterms:created xsi:type="dcterms:W3CDTF">2024-02-29T07:36:25Z</dcterms:created>
  <dcterms:modified xsi:type="dcterms:W3CDTF">2024-06-13T04:59:59Z</dcterms:modified>
</cp:coreProperties>
</file>