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9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<sst xmlns="http://schemas.openxmlformats.org/spreadsheetml/2006/main" count="209" uniqueCount="191">
  <si>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</si>
  <si>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</si>
  <si>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</si>
  <si>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</si>
  <si>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</si>
  <si>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</si>
  <si>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</si>
  <si>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</si>
  <si>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</si>
  <si>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</si>
  <si>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</si>
  <si>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</si>
  <si>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</si>
  <si>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</si>
  <si>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</si>
  <si>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</si>
  <si>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</si>
  <si>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</si>
  <si>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</si>
  <si>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</si>
  <si>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</si>
  <si>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</si>
  <si>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</si>
  <si>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</si>
  <si>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</si>
  <si>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</si>
  <si>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</si>
  <si>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</si>
  <si>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</si>
  <si>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</si>
  <si>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</si>
  <si>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</si>
  <si>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</si>
  <si>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</si>
  <si>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</si>
  <si>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</si>
  <si>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</si>
  <si>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</si>
  <si>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</si>
  <si>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</si>
  <si>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</si>
  <si>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</si>
  <si>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</si>
  <si>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</si>
  <si>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</si>
  <si>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</si>
  <si>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</si>
  <si>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</si>
  <si>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</si>
  <si>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</si>
  <si>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</si>
  <si>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</si>
  <si>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</si>
  <si>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</si>
  <si>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</si>
  <si>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</si>
  <si>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</si>
  <si>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</si>
  <si>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</si>
  <si>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</si>
  <si>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</si>
  <si>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</si>
  <si>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</si>
  <si>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</si>
  <si>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</si>
  <si>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</si>
  <si>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</si>
  <si>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</si>
  <si>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</si>
  <si>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</si>
  <si>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</si>
  <si>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</si>
  <si>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</si>
  <si>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</si>
  <si>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</si>
  <si>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</si>
  <si>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</si>
  <si>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</si>
  <si>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</si>
  <si>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</si>
  <si>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</si>
  <si>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</si>
  <si>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</si>
  <si>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</si>
  <si>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</si>
  <si>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</si>
  <si>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</si>
  <si>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</si>
  <si>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</si>
  <si>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</si>
  <si>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</si>
  <si>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</si>
  <si>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</si>
  <si>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</si>
  <si>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</si>
  <si>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</si>
  <si>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</si>
  <si>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</si>
  <si>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</si>
  <si>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</si>
  <si>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</si>
  <si>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</si>
  <si>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</si>
  <si>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</si>
  <si>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</si>
  <si>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</si>
  <si>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</si>
  <si>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</si>
  <si>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</si>
  <si>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</si>
  <si>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</si>
  <si>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</si>
  <si>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</si>
  <si>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</si>
  <si>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</si>
  <si>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</si>
  <si>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</si>
  <si>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</si>
  <si>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</si>
  <si>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</si>
  <si>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</si>
  <si>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</si>
  <si>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</si>
  <si>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</si>
  <si>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</si>
  <si>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</si>
  <si>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</si>
  <si>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</si>
  <si>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</si>
  <si>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</si>
  <si>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</si>
  <si>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</si>
  <si>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</si>
  <si>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</si>
  <si>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</si>
  <si>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</si>
  <si>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</si>
  <si>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</si>
  <si>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</si>
  <si>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</si>
  <si>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</si>
  <si>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</si>
  <si>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</si>
  <si>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</si>
  <si>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</si>
  <si>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</si>
  <si>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</si>
  <si>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</si>
  <si>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</si>
  <si>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</si>
  <si>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</si>
  <si>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</si>
  <si>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</si>
  <si>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</si>
  <si>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</si>
  <si>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</si>
  <si>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</si>
  <si>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</si>
  <si>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</si>
  <si>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</si>
  <si>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</si>
  <si>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</si>
  <si>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</si>
  <si>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</si>
  <si>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</si>
  <si>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</si>
  <si>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</si>
  <si>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</si>
  <si>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</si>
  <si>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</si>
  <si>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</si>
  <si>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</si>
  <si>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</si>
  <si>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</si>
  <si>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</si>
  <si>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</si>
  <si>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</si>
  <si>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</si>
  <si>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</si>
  <si>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</si>
  <si>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</si>
  <si>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</si>
  <si>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</si>
  <si>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</si>
  <si>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</si>
  <si>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SW</t>
    <phoneticPr fontId="3" type="noConversion"/>
  </si>
  <si>
    <t>SW</t>
    <phoneticPr fontId="3" type="noConversion"/>
  </si>
  <si>
    <t>SW</t>
    <phoneticPr fontId="3" type="noConversion"/>
  </si>
  <si>
    <t>/  /  /  /</t>
    <phoneticPr fontId="3" type="noConversion"/>
  </si>
  <si>
    <t xml:space="preserve"> 초반 고습으로 대기중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</si>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</sst>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5" sqref="G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9">
        <v>45448</v>
      </c>
      <c r="D3" s="160"/>
      <c r="E3" s="1"/>
      <c r="F3" s="1"/>
      <c r="G3" s="1"/>
      <c r="H3" s="1"/>
      <c r="I3" s="1"/>
      <c r="J3" s="1"/>
      <c r="K3" s="36" t="s">
        <v>2</v>
      </c>
      <c r="L3" s="161">
        <f>(P31-(P32+P33))/P31*100</f>
        <v>0</v>
      </c>
      <c r="M3" s="161"/>
      <c r="N3" s="36" t="s">
        <v>3</v>
      </c>
      <c r="O3" s="161">
        <f>(P31-P33)/P31*100</f>
        <v>100</v>
      </c>
      <c r="P3" s="161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/>
      <c r="E9" s="108">
        <v>3</v>
      </c>
      <c r="F9" s="108">
        <v>84</v>
      </c>
      <c r="G9" s="109" t="s">
        <v>187</v>
      </c>
      <c r="H9" s="110">
        <v>1.7</v>
      </c>
      <c r="I9" s="143">
        <v>1.4</v>
      </c>
      <c r="J9" s="111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16">
        <v>0.91666666666666663</v>
      </c>
      <c r="D10" s="110"/>
      <c r="E10" s="110">
        <v>0.8</v>
      </c>
      <c r="F10" s="110">
        <v>82</v>
      </c>
      <c r="G10" s="120" t="s">
        <v>185</v>
      </c>
      <c r="H10" s="110">
        <v>3</v>
      </c>
      <c r="I10" s="117"/>
      <c r="J10" s="11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9">
        <v>0.125</v>
      </c>
      <c r="D11" s="130"/>
      <c r="E11" s="130">
        <v>0.7</v>
      </c>
      <c r="F11" s="130">
        <v>90</v>
      </c>
      <c r="G11" s="131" t="s">
        <v>186</v>
      </c>
      <c r="H11" s="130">
        <v>5.7</v>
      </c>
      <c r="I11" s="132"/>
      <c r="J11" s="133">
        <f>IF(L11, 1, 0) + IF(M11, 2, 0) + IF(N11, 4, 0) + IF(O11, 8, 0) + IF(P11, 16, 0)</f>
        <v>12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 t="e">
        <f>AVERAGE(D9:D11)</f>
        <v>#DIV/0!</v>
      </c>
      <c r="E12" s="12">
        <f>AVERAGE(E9:E11)</f>
        <v>1.5</v>
      </c>
      <c r="F12" s="13">
        <f>AVERAGE(F9:F11)</f>
        <v>85.333333333333329</v>
      </c>
      <c r="G12" s="14"/>
      <c r="H12" s="15">
        <f>AVERAGE(H9:H11)</f>
        <v>3.4666666666666668</v>
      </c>
      <c r="I12" s="16"/>
      <c r="J12" s="17">
        <f>AVERAGE(J9:J11)</f>
        <v>9.3333333333333339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190</v>
      </c>
      <c r="F16" s="106"/>
      <c r="G16" s="106"/>
      <c r="H16" s="86"/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0.625</v>
      </c>
      <c r="D17" s="105">
        <v>0.62916666666666665</v>
      </c>
      <c r="E17" s="134">
        <v>0.12916666666666668</v>
      </c>
      <c r="F17" s="134"/>
      <c r="G17" s="134"/>
      <c r="H17" s="134"/>
      <c r="I17" s="134"/>
      <c r="J17" s="87"/>
      <c r="K17" s="87"/>
      <c r="L17" s="87"/>
      <c r="M17" s="87"/>
      <c r="N17" s="87"/>
      <c r="O17" s="87"/>
      <c r="P17" s="134">
        <v>0.13333333333333333</v>
      </c>
    </row>
    <row r="18" spans="2:16" ht="14.1" customHeight="1" x14ac:dyDescent="0.25">
      <c r="B18" s="25" t="s">
        <v>43</v>
      </c>
      <c r="C18" s="106">
        <v>22218</v>
      </c>
      <c r="D18" s="106">
        <f>C18+1</f>
        <v>22219</v>
      </c>
      <c r="E18" s="106">
        <f>D19+1</f>
        <v>22224</v>
      </c>
      <c r="F18" s="106"/>
      <c r="G18" s="106"/>
      <c r="H18" s="86"/>
      <c r="I18" s="86"/>
      <c r="J18" s="86"/>
      <c r="K18" s="86"/>
      <c r="L18" s="86"/>
      <c r="M18" s="86"/>
      <c r="N18" s="86"/>
      <c r="O18" s="86"/>
      <c r="P18" s="106">
        <f>MAX(C18:O19)+1</f>
        <v>22229</v>
      </c>
    </row>
    <row r="19" spans="2:16" ht="14.1" customHeight="1" thickBot="1" x14ac:dyDescent="0.3">
      <c r="B19" s="9" t="s">
        <v>44</v>
      </c>
      <c r="C19" s="88"/>
      <c r="D19" s="106">
        <f>D18+4</f>
        <v>22223</v>
      </c>
      <c r="E19" s="106">
        <f>E18+4</f>
        <v>22228</v>
      </c>
      <c r="F19" s="106"/>
      <c r="G19" s="106"/>
      <c r="H19" s="89"/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7" t="s">
        <v>46</v>
      </c>
      <c r="C22" s="25" t="s">
        <v>21</v>
      </c>
      <c r="D22" s="25" t="s">
        <v>23</v>
      </c>
      <c r="E22" s="25" t="s">
        <v>47</v>
      </c>
      <c r="F22" s="168" t="s">
        <v>48</v>
      </c>
      <c r="G22" s="168"/>
      <c r="H22" s="168"/>
      <c r="I22" s="168"/>
      <c r="J22" s="25" t="s">
        <v>21</v>
      </c>
      <c r="K22" s="25" t="s">
        <v>23</v>
      </c>
      <c r="L22" s="25" t="s">
        <v>47</v>
      </c>
      <c r="M22" s="168" t="s">
        <v>48</v>
      </c>
      <c r="N22" s="168"/>
      <c r="O22" s="168"/>
      <c r="P22" s="168"/>
    </row>
    <row r="23" spans="2:16" ht="13.5" customHeight="1" x14ac:dyDescent="0.25">
      <c r="B23" s="167"/>
      <c r="C23" s="127"/>
      <c r="D23" s="127"/>
      <c r="E23" s="109" t="s">
        <v>49</v>
      </c>
      <c r="F23" s="166" t="s">
        <v>188</v>
      </c>
      <c r="G23" s="166"/>
      <c r="H23" s="166"/>
      <c r="I23" s="166"/>
      <c r="J23" s="113"/>
      <c r="K23" s="113"/>
      <c r="L23" s="112" t="s">
        <v>50</v>
      </c>
      <c r="M23" s="166" t="s">
        <v>180</v>
      </c>
      <c r="N23" s="166"/>
      <c r="O23" s="166"/>
      <c r="P23" s="166"/>
    </row>
    <row r="24" spans="2:16" ht="13.5" customHeight="1" x14ac:dyDescent="0.25">
      <c r="B24" s="167"/>
      <c r="C24" s="128"/>
      <c r="D24" s="128"/>
      <c r="E24" s="112" t="s">
        <v>183</v>
      </c>
      <c r="F24" s="166" t="s">
        <v>188</v>
      </c>
      <c r="G24" s="166"/>
      <c r="H24" s="166"/>
      <c r="I24" s="166"/>
      <c r="J24" s="114"/>
      <c r="K24" s="114"/>
      <c r="L24" s="112" t="s">
        <v>52</v>
      </c>
      <c r="M24" s="166" t="s">
        <v>173</v>
      </c>
      <c r="N24" s="166"/>
      <c r="O24" s="166"/>
      <c r="P24" s="166"/>
    </row>
    <row r="25" spans="2:16" ht="13.5" customHeight="1" x14ac:dyDescent="0.25">
      <c r="B25" s="167"/>
      <c r="C25" s="128"/>
      <c r="D25" s="128"/>
      <c r="E25" s="112" t="s">
        <v>52</v>
      </c>
      <c r="F25" s="166" t="s">
        <v>188</v>
      </c>
      <c r="G25" s="166"/>
      <c r="H25" s="166"/>
      <c r="I25" s="166"/>
      <c r="J25" s="114"/>
      <c r="K25" s="114"/>
      <c r="L25" s="112" t="s">
        <v>51</v>
      </c>
      <c r="M25" s="166" t="s">
        <v>173</v>
      </c>
      <c r="N25" s="166"/>
      <c r="O25" s="166"/>
      <c r="P25" s="166"/>
    </row>
    <row r="26" spans="2:16" ht="13.5" customHeight="1" x14ac:dyDescent="0.25">
      <c r="B26" s="167"/>
      <c r="C26" s="128"/>
      <c r="D26" s="128"/>
      <c r="E26" s="112" t="s">
        <v>50</v>
      </c>
      <c r="F26" s="166" t="s">
        <v>188</v>
      </c>
      <c r="G26" s="166"/>
      <c r="H26" s="166"/>
      <c r="I26" s="166"/>
      <c r="J26" s="114"/>
      <c r="K26" s="114"/>
      <c r="L26" s="112" t="s">
        <v>49</v>
      </c>
      <c r="M26" s="166" t="s">
        <v>173</v>
      </c>
      <c r="N26" s="166"/>
      <c r="O26" s="166"/>
      <c r="P26" s="16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0.38680555555555557</v>
      </c>
      <c r="D30" s="103"/>
      <c r="E30" s="121"/>
      <c r="F30" s="103">
        <v>7.2916666666666671E-2</v>
      </c>
      <c r="G30" s="103"/>
      <c r="H30" s="121"/>
      <c r="I30" s="121"/>
      <c r="J30" s="121"/>
      <c r="K30" s="122"/>
      <c r="L30" s="121"/>
      <c r="M30" s="121"/>
      <c r="N30" s="121"/>
      <c r="O30" s="121"/>
      <c r="P30" s="118">
        <f>SUM(C30:J30,L30:N30)</f>
        <v>0.45972222222222225</v>
      </c>
    </row>
    <row r="31" spans="2:16" ht="14.1" customHeight="1" x14ac:dyDescent="0.25">
      <c r="B31" s="26" t="s">
        <v>172</v>
      </c>
      <c r="C31" s="141">
        <v>0.38680555555555557</v>
      </c>
      <c r="D31" s="140"/>
      <c r="E31" s="100"/>
      <c r="F31" s="144">
        <v>7.2916666666666671E-2</v>
      </c>
      <c r="G31" s="144"/>
      <c r="H31" s="100"/>
      <c r="I31" s="100"/>
      <c r="J31" s="100"/>
      <c r="K31" s="100"/>
      <c r="L31" s="100"/>
      <c r="M31" s="100"/>
      <c r="N31" s="100"/>
      <c r="O31" s="101"/>
      <c r="P31" s="118">
        <f>SUM(C31:N31)</f>
        <v>0.45972222222222225</v>
      </c>
    </row>
    <row r="32" spans="2:16" ht="14.1" customHeight="1" x14ac:dyDescent="0.25">
      <c r="B32" s="26" t="s">
        <v>68</v>
      </c>
      <c r="C32" s="138">
        <v>0.38680555555555557</v>
      </c>
      <c r="D32" s="137"/>
      <c r="E32" s="90"/>
      <c r="F32" s="145">
        <v>7.2916666666666671E-2</v>
      </c>
      <c r="G32" s="145"/>
      <c r="H32" s="90"/>
      <c r="I32" s="90"/>
      <c r="J32" s="90"/>
      <c r="K32" s="90"/>
      <c r="L32" s="90"/>
      <c r="M32" s="90"/>
      <c r="N32" s="90"/>
      <c r="O32" s="91"/>
      <c r="P32" s="118">
        <f>SUM(C32:N32)</f>
        <v>0.45972222222222225</v>
      </c>
    </row>
    <row r="33" spans="2:16" ht="14.1" customHeight="1" thickBot="1" x14ac:dyDescent="0.3">
      <c r="B33" s="26" t="s">
        <v>69</v>
      </c>
      <c r="C33" s="126"/>
      <c r="D33" s="125"/>
      <c r="E33" s="92"/>
      <c r="F33" s="92"/>
      <c r="G33" s="92"/>
      <c r="H33" s="92"/>
      <c r="I33" s="92"/>
      <c r="J33" s="92"/>
      <c r="K33" s="125"/>
      <c r="L33" s="92"/>
      <c r="M33" s="92"/>
      <c r="N33" s="92"/>
      <c r="O33" s="93"/>
      <c r="P33" s="119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1">D31-D32-D33</f>
        <v>0</v>
      </c>
      <c r="E34" s="95">
        <f t="shared" si="1"/>
        <v>0</v>
      </c>
      <c r="F34" s="95">
        <f t="shared" si="1"/>
        <v>0</v>
      </c>
      <c r="G34" s="95">
        <f t="shared" si="1"/>
        <v>0</v>
      </c>
      <c r="H34" s="95">
        <f t="shared" si="1"/>
        <v>0</v>
      </c>
      <c r="I34" s="95">
        <f t="shared" si="1"/>
        <v>0</v>
      </c>
      <c r="J34" s="95">
        <f t="shared" si="1"/>
        <v>0</v>
      </c>
      <c r="K34" s="95">
        <f t="shared" si="1"/>
        <v>0</v>
      </c>
      <c r="L34" s="95">
        <f t="shared" si="1"/>
        <v>0</v>
      </c>
      <c r="M34" s="95">
        <f t="shared" si="1"/>
        <v>0</v>
      </c>
      <c r="N34" s="95">
        <f t="shared" si="1"/>
        <v>0</v>
      </c>
      <c r="O34" s="94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4" t="s">
        <v>70</v>
      </c>
      <c r="C36" s="170"/>
      <c r="D36" s="170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2:16" ht="18" customHeight="1" x14ac:dyDescent="0.25">
      <c r="B37" s="185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2:16" ht="18" customHeight="1" x14ac:dyDescent="0.25">
      <c r="B38" s="185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2:16" ht="18" customHeight="1" x14ac:dyDescent="0.25">
      <c r="B39" s="185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</row>
    <row r="40" spans="2:16" ht="18" customHeight="1" x14ac:dyDescent="0.25">
      <c r="B40" s="185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</row>
    <row r="41" spans="2:16" ht="18" customHeight="1" x14ac:dyDescent="0.25">
      <c r="B41" s="186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189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80"/>
    </row>
    <row r="49" spans="2:16" ht="14.1" customHeight="1" x14ac:dyDescent="0.25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80"/>
    </row>
    <row r="50" spans="2:16" ht="14.1" customHeight="1" x14ac:dyDescent="0.25"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80"/>
    </row>
    <row r="51" spans="2:16" ht="14.1" customHeight="1" x14ac:dyDescent="0.25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80"/>
    </row>
    <row r="52" spans="2:16" ht="14.1" customHeight="1" thickBot="1" x14ac:dyDescent="0.3">
      <c r="B52" s="200"/>
      <c r="C52" s="201"/>
      <c r="D52" s="179"/>
      <c r="E52" s="179"/>
      <c r="F52" s="179"/>
      <c r="G52" s="201"/>
      <c r="H52" s="201"/>
      <c r="I52" s="201"/>
      <c r="J52" s="201"/>
      <c r="K52" s="201"/>
      <c r="L52" s="201"/>
      <c r="M52" s="201"/>
      <c r="N52" s="201"/>
      <c r="O52" s="201"/>
      <c r="P52" s="202"/>
    </row>
    <row r="53" spans="2:16" ht="14.1" customHeight="1" thickTop="1" thickBot="1" x14ac:dyDescent="0.3">
      <c r="B53" s="203" t="s">
        <v>169</v>
      </c>
      <c r="C53" s="204"/>
      <c r="D53" s="123"/>
      <c r="E53" s="123"/>
      <c r="F53" s="115"/>
      <c r="G53" s="207"/>
      <c r="H53" s="208"/>
      <c r="I53" s="208"/>
      <c r="J53" s="208"/>
      <c r="K53" s="208"/>
      <c r="L53" s="208"/>
      <c r="M53" s="208"/>
      <c r="N53" s="208"/>
      <c r="O53" s="208"/>
      <c r="P53" s="209"/>
    </row>
    <row r="54" spans="2:16" ht="14.1" customHeight="1" thickTop="1" thickBot="1" x14ac:dyDescent="0.3">
      <c r="B54" s="205" t="s">
        <v>168</v>
      </c>
      <c r="C54" s="206"/>
      <c r="D54" s="206"/>
      <c r="E54" s="206"/>
      <c r="F54" s="142">
        <v>1727</v>
      </c>
      <c r="G54" s="210"/>
      <c r="H54" s="211"/>
      <c r="I54" s="211"/>
      <c r="J54" s="211"/>
      <c r="K54" s="211"/>
      <c r="L54" s="211"/>
      <c r="M54" s="211"/>
      <c r="N54" s="211"/>
      <c r="O54" s="211"/>
      <c r="P54" s="212"/>
    </row>
    <row r="55" spans="2:16" ht="13.5" customHeight="1" thickTop="1" x14ac:dyDescent="0.25"/>
    <row r="56" spans="2:16" ht="17.25" customHeight="1" x14ac:dyDescent="0.25">
      <c r="B56" s="187" t="s">
        <v>72</v>
      </c>
      <c r="C56" s="18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8" t="s">
        <v>73</v>
      </c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90"/>
      <c r="N57" s="191" t="s">
        <v>74</v>
      </c>
      <c r="O57" s="189"/>
      <c r="P57" s="192"/>
    </row>
    <row r="58" spans="2:16" ht="17.100000000000001" customHeight="1" x14ac:dyDescent="0.25">
      <c r="B58" s="193" t="s">
        <v>75</v>
      </c>
      <c r="C58" s="194"/>
      <c r="D58" s="195"/>
      <c r="E58" s="193" t="s">
        <v>76</v>
      </c>
      <c r="F58" s="194"/>
      <c r="G58" s="195"/>
      <c r="H58" s="194" t="s">
        <v>77</v>
      </c>
      <c r="I58" s="194"/>
      <c r="J58" s="194"/>
      <c r="K58" s="196" t="s">
        <v>78</v>
      </c>
      <c r="L58" s="194"/>
      <c r="M58" s="197"/>
      <c r="N58" s="198"/>
      <c r="O58" s="194"/>
      <c r="P58" s="199"/>
    </row>
    <row r="59" spans="2:16" ht="20.100000000000001" customHeight="1" x14ac:dyDescent="0.25">
      <c r="B59" s="213" t="s">
        <v>79</v>
      </c>
      <c r="C59" s="214"/>
      <c r="D59" s="33" t="b">
        <v>1</v>
      </c>
      <c r="E59" s="213" t="s">
        <v>80</v>
      </c>
      <c r="F59" s="214"/>
      <c r="G59" s="33" t="b">
        <v>1</v>
      </c>
      <c r="H59" s="215" t="s">
        <v>81</v>
      </c>
      <c r="I59" s="214"/>
      <c r="J59" s="33" t="b">
        <v>1</v>
      </c>
      <c r="K59" s="215" t="s">
        <v>82</v>
      </c>
      <c r="L59" s="214"/>
      <c r="M59" s="33" t="b">
        <v>1</v>
      </c>
      <c r="N59" s="216" t="s">
        <v>83</v>
      </c>
      <c r="O59" s="214"/>
      <c r="P59" s="33" t="b">
        <v>1</v>
      </c>
    </row>
    <row r="60" spans="2:16" ht="20.100000000000001" customHeight="1" x14ac:dyDescent="0.25">
      <c r="B60" s="213" t="s">
        <v>84</v>
      </c>
      <c r="C60" s="214"/>
      <c r="D60" s="33" t="b">
        <v>1</v>
      </c>
      <c r="E60" s="213" t="s">
        <v>85</v>
      </c>
      <c r="F60" s="214"/>
      <c r="G60" s="33" t="b">
        <v>1</v>
      </c>
      <c r="H60" s="215" t="s">
        <v>86</v>
      </c>
      <c r="I60" s="214"/>
      <c r="J60" s="33" t="b">
        <v>1</v>
      </c>
      <c r="K60" s="215" t="s">
        <v>87</v>
      </c>
      <c r="L60" s="214"/>
      <c r="M60" s="33" t="b">
        <v>1</v>
      </c>
      <c r="N60" s="216" t="s">
        <v>88</v>
      </c>
      <c r="O60" s="214"/>
      <c r="P60" s="33" t="b">
        <v>1</v>
      </c>
    </row>
    <row r="61" spans="2:16" ht="20.100000000000001" customHeight="1" x14ac:dyDescent="0.25">
      <c r="B61" s="213" t="s">
        <v>89</v>
      </c>
      <c r="C61" s="214"/>
      <c r="D61" s="33" t="b">
        <v>1</v>
      </c>
      <c r="E61" s="213" t="s">
        <v>90</v>
      </c>
      <c r="F61" s="214"/>
      <c r="G61" s="33" t="b">
        <v>1</v>
      </c>
      <c r="H61" s="215" t="s">
        <v>91</v>
      </c>
      <c r="I61" s="214"/>
      <c r="J61" s="33" t="b">
        <v>1</v>
      </c>
      <c r="K61" s="215" t="s">
        <v>92</v>
      </c>
      <c r="L61" s="214"/>
      <c r="M61" s="33" t="b">
        <v>1</v>
      </c>
      <c r="N61" s="216" t="s">
        <v>93</v>
      </c>
      <c r="O61" s="214"/>
      <c r="P61" s="33" t="b">
        <v>1</v>
      </c>
    </row>
    <row r="62" spans="2:16" ht="20.100000000000001" customHeight="1" x14ac:dyDescent="0.25">
      <c r="B62" s="215" t="s">
        <v>91</v>
      </c>
      <c r="C62" s="214"/>
      <c r="D62" s="33" t="b">
        <v>1</v>
      </c>
      <c r="E62" s="213" t="s">
        <v>94</v>
      </c>
      <c r="F62" s="214"/>
      <c r="G62" s="33" t="b">
        <v>1</v>
      </c>
      <c r="H62" s="215" t="s">
        <v>95</v>
      </c>
      <c r="I62" s="214"/>
      <c r="J62" s="33" t="b">
        <v>0</v>
      </c>
      <c r="K62" s="215" t="s">
        <v>96</v>
      </c>
      <c r="L62" s="214"/>
      <c r="M62" s="33" t="b">
        <v>1</v>
      </c>
      <c r="N62" s="216" t="s">
        <v>86</v>
      </c>
      <c r="O62" s="214"/>
      <c r="P62" s="33" t="b">
        <v>1</v>
      </c>
    </row>
    <row r="63" spans="2:16" ht="20.100000000000001" customHeight="1" x14ac:dyDescent="0.25">
      <c r="B63" s="215" t="s">
        <v>97</v>
      </c>
      <c r="C63" s="214"/>
      <c r="D63" s="33" t="b">
        <v>1</v>
      </c>
      <c r="E63" s="213" t="s">
        <v>98</v>
      </c>
      <c r="F63" s="214"/>
      <c r="G63" s="33" t="b">
        <v>1</v>
      </c>
      <c r="H63" s="38"/>
      <c r="I63" s="39"/>
      <c r="J63" s="40"/>
      <c r="K63" s="215" t="s">
        <v>99</v>
      </c>
      <c r="L63" s="214"/>
      <c r="M63" s="33" t="b">
        <v>1</v>
      </c>
      <c r="N63" s="216" t="s">
        <v>167</v>
      </c>
      <c r="O63" s="214"/>
      <c r="P63" s="33" t="b">
        <v>1</v>
      </c>
    </row>
    <row r="64" spans="2:16" ht="20.100000000000001" customHeight="1" x14ac:dyDescent="0.25">
      <c r="B64" s="215" t="s">
        <v>100</v>
      </c>
      <c r="C64" s="214"/>
      <c r="D64" s="33" t="b">
        <v>0</v>
      </c>
      <c r="E64" s="213" t="s">
        <v>101</v>
      </c>
      <c r="F64" s="214"/>
      <c r="G64" s="33" t="b">
        <v>1</v>
      </c>
      <c r="H64" s="41"/>
      <c r="I64" s="42"/>
      <c r="J64" s="43"/>
      <c r="K64" s="223" t="s">
        <v>102</v>
      </c>
      <c r="L64" s="224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13" t="s">
        <v>165</v>
      </c>
      <c r="F65" s="214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7" t="s">
        <v>108</v>
      </c>
      <c r="C69" s="217"/>
      <c r="D69" s="51"/>
      <c r="E69" s="51"/>
      <c r="F69" s="219" t="s">
        <v>109</v>
      </c>
      <c r="G69" s="221" t="s">
        <v>110</v>
      </c>
      <c r="H69" s="51"/>
      <c r="I69" s="217" t="s">
        <v>111</v>
      </c>
      <c r="J69" s="217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8"/>
      <c r="C70" s="218"/>
      <c r="D70" s="55"/>
      <c r="E70" s="56"/>
      <c r="F70" s="220"/>
      <c r="G70" s="222"/>
      <c r="H70" s="57"/>
      <c r="I70" s="218"/>
      <c r="J70" s="218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-154.20400000000001</v>
      </c>
      <c r="D72" s="96">
        <v>-155.60900000000001</v>
      </c>
      <c r="E72" s="79" t="s">
        <v>121</v>
      </c>
      <c r="F72" s="96">
        <v>18</v>
      </c>
      <c r="G72" s="96">
        <v>18.899999999999999</v>
      </c>
      <c r="H72" s="135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-138.959</v>
      </c>
      <c r="D73" s="96">
        <v>-141.61600000000001</v>
      </c>
      <c r="E73" s="80" t="s">
        <v>125</v>
      </c>
      <c r="F73" s="98">
        <v>36</v>
      </c>
      <c r="G73" s="98">
        <v>26</v>
      </c>
      <c r="H73" s="135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-206.19499999999999</v>
      </c>
      <c r="D74" s="96">
        <v>-207.035</v>
      </c>
      <c r="E74" s="80" t="s">
        <v>130</v>
      </c>
      <c r="F74" s="99">
        <v>20</v>
      </c>
      <c r="G74" s="99">
        <v>20</v>
      </c>
      <c r="H74" s="135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-113.21980000000001</v>
      </c>
      <c r="D75" s="96">
        <v>-116.46599999999999</v>
      </c>
      <c r="E75" s="80" t="s">
        <v>135</v>
      </c>
      <c r="F75" s="99">
        <v>50</v>
      </c>
      <c r="G75" s="99">
        <v>50</v>
      </c>
      <c r="H75" s="136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22.233000000000001</v>
      </c>
      <c r="D76" s="96">
        <v>21.013000000000002</v>
      </c>
      <c r="E76" s="80" t="s">
        <v>140</v>
      </c>
      <c r="F76" s="99">
        <v>40</v>
      </c>
      <c r="G76" s="99">
        <v>40</v>
      </c>
      <c r="H76" s="136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26.337</v>
      </c>
      <c r="D77" s="96">
        <v>24.972999999999999</v>
      </c>
      <c r="E77" s="80" t="s">
        <v>145</v>
      </c>
      <c r="F77" s="99">
        <v>170</v>
      </c>
      <c r="G77" s="99">
        <v>170</v>
      </c>
      <c r="H77" s="135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18.72</v>
      </c>
      <c r="D78" s="96">
        <v>17.518999999999998</v>
      </c>
      <c r="E78" s="80" t="s">
        <v>150</v>
      </c>
      <c r="F78" s="124"/>
      <c r="G78" s="124"/>
      <c r="H78" s="135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19.63</v>
      </c>
      <c r="D79" s="96">
        <v>18.417999999999999</v>
      </c>
      <c r="E79" s="79" t="s">
        <v>155</v>
      </c>
      <c r="F79" s="96">
        <v>11</v>
      </c>
      <c r="G79" s="96">
        <v>5</v>
      </c>
      <c r="H79" s="135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2.0100000000000001E-5</v>
      </c>
      <c r="D80" s="97">
        <v>2.0299999999999999E-5</v>
      </c>
      <c r="E80" s="80" t="s">
        <v>160</v>
      </c>
      <c r="F80" s="98">
        <v>61</v>
      </c>
      <c r="G80" s="98">
        <v>74</v>
      </c>
      <c r="H80" s="135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39"/>
      <c r="G81" s="7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62" t="s">
        <v>164</v>
      </c>
      <c r="C84" s="162"/>
    </row>
    <row r="85" spans="2:16" ht="15" customHeight="1" x14ac:dyDescent="0.25">
      <c r="B85" s="163" t="s">
        <v>184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52" t="s">
        <v>181</v>
      </c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4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2024-06-06T03:18:41Z</dcterms:modified>
</cp:coreProperties>
</file>