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<sst xmlns="http://schemas.openxmlformats.org/spreadsheetml/2006/main" count="212" uniqueCount="193">
  <si>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</si>
  <si>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</si>
  <si>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</si>
  <si>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</si>
  <si>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</si>
  <si>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</si>
  <si>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</si>
  <si>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</si>
  <si>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</si>
  <si>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</si>
  <si>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</si>
  <si>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</si>
  <si>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</si>
  <si>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</si>
  <si>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</si>
  <si>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</si>
  <si>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</si>
  <si>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</si>
  <si>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</si>
  <si>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</si>
  <si>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</si>
  <si>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</si>
  <si>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</si>
  <si>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</si>
  <si>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</si>
  <si>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</si>
  <si>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</si>
  <si>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</si>
  <si>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</si>
  <si>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</si>
  <si>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</si>
  <si>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</si>
  <si>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</si>
  <si>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</si>
  <si>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</si>
  <si>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</si>
  <si>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</si>
  <si>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</si>
  <si>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</si>
  <si>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</si>
  <si>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</si>
  <si>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</si>
  <si>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</si>
  <si>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</si>
  <si>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</si>
  <si>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</si>
  <si>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</si>
  <si>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</si>
  <si>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</si>
  <si>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</si>
  <si>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</si>
  <si>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</si>
  <si>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</si>
  <si>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</si>
  <si>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</si>
  <si>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</si>
  <si>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</si>
  <si>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</si>
  <si>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</si>
  <si>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</si>
  <si>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</si>
  <si>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</si>
  <si>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</si>
  <si>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</si>
  <si>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</si>
  <si>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</si>
  <si>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</si>
  <si>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</si>
  <si>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</si>
  <si>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</si>
  <si>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</si>
  <si>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</si>
  <si>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</si>
  <si>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</si>
  <si>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</si>
  <si>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</si>
  <si>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</si>
  <si>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</si>
  <si>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</si>
  <si>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</si>
  <si>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</si>
  <si>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</si>
  <si>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</si>
  <si>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</si>
  <si>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</si>
  <si>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</si>
  <si>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</si>
  <si>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</si>
  <si>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</si>
  <si>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</si>
  <si>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</si>
  <si>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</si>
  <si>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</si>
  <si>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</si>
  <si>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</si>
  <si>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</si>
  <si>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</si>
  <si>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</si>
  <si>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</si>
  <si>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</si>
  <si>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</si>
  <si>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</si>
  <si>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</si>
  <si>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</si>
  <si>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</si>
  <si>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</si>
  <si>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</si>
  <si>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</si>
  <si>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</si>
  <si>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</si>
  <si>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</si>
  <si>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</si>
  <si>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</si>
  <si>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</si>
  <si>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</si>
  <si>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</si>
  <si>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</si>
  <si>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</si>
  <si>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</si>
  <si>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</si>
  <si>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</si>
  <si>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</si>
  <si>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</si>
  <si>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</si>
  <si>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</si>
  <si>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</si>
  <si>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</si>
  <si>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</si>
  <si>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</si>
  <si>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</si>
  <si>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</si>
  <si>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</si>
  <si>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</si>
  <si>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</si>
  <si>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</si>
  <si>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</si>
  <si>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</si>
  <si>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</si>
  <si>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</si>
  <si>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</si>
  <si>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</si>
  <si>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</si>
  <si>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</si>
  <si>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</si>
  <si>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</si>
  <si>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</si>
  <si>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</si>
  <si>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</si>
  <si>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</si>
  <si>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</si>
  <si>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</si>
  <si>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</si>
  <si>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</si>
  <si>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</si>
  <si>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</si>
  <si>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</si>
  <si>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</si>
  <si>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</si>
  <si>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</si>
  <si>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</si>
  <si>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</si>
  <si>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</si>
  <si>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</si>
  <si>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</si>
  <si>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</si>
  <si>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</si>
  <si>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</si>
  <si>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</si>
  <si>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</si>
  <si>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</si>
  <si>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</si>
  <si>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</si>
  <si>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</si>
  <si>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</si>
  <si>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</si>
  <si>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</si>
  <si>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</si>
  <si>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</si>
  <si>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</si>
  <si>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</si>
  <si>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</si>
  <si>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</si>
  <si>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</si>
  <si>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</si>
  <si>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KSP</t>
    <phoneticPr fontId="3" type="noConversion"/>
  </si>
  <si>
    <t>N</t>
    <phoneticPr fontId="3" type="noConversion"/>
  </si>
  <si>
    <t>2) 돔에어콘, 찬바람 안 나옴 → 꺼둠</t>
    <phoneticPr fontId="3" type="noConversion"/>
  </si>
  <si>
    <t>1) 방풍막 연결</t>
    <phoneticPr fontId="3" type="noConversion"/>
  </si>
  <si>
    <t xml:space="preserve">20S/19K 35S/21K 50S/19K </t>
    <phoneticPr fontId="3" type="noConversion"/>
  </si>
  <si>
    <t xml:space="preserve">20S/13K 35S/16K 50S/17K </t>
    <phoneticPr fontId="3" type="noConversion"/>
  </si>
  <si>
    <t>NW</t>
    <phoneticPr fontId="3" type="noConversion"/>
  </si>
  <si>
    <t>M_19839:K</t>
    <phoneticPr fontId="3" type="noConversion"/>
  </si>
  <si>
    <t>/  /  /  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</si>
</sst>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78" fontId="49" fillId="2" borderId="1" xfId="0" applyNumberFormat="1" applyFont="1" applyFill="1" applyBorder="1" applyAlignment="1" applyProtection="1">
      <alignment horizontal="center" vertical="center"/>
      <protection locked="0"/>
    </xf>
    <xf numFmtId="20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0" fontId="58" fillId="11" borderId="50" xfId="0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6" xfId="0" applyNumberFormat="1" applyFont="1" applyFill="1" applyBorder="1" applyAlignment="1" applyProtection="1">
      <alignment horizontal="center" vertical="center"/>
      <protection locked="0"/>
    </xf>
    <xf numFmtId="177" fontId="49" fillId="5" borderId="17" xfId="0" applyNumberFormat="1" applyFont="1" applyFill="1" applyBorder="1" applyAlignment="1" applyProtection="1">
      <alignment horizontal="center" vertical="center"/>
    </xf>
    <xf numFmtId="177" fontId="49" fillId="5" borderId="21" xfId="0" applyNumberFormat="1" applyFont="1" applyFill="1" applyBorder="1" applyAlignment="1" applyProtection="1">
      <alignment horizontal="center" vertical="center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20" fontId="35" fillId="2" borderId="1" xfId="1" applyNumberFormat="1" applyFont="1" applyFill="1" applyBorder="1" applyAlignment="1" applyProtection="1">
      <alignment horizontal="center" vertical="center"/>
      <protection locked="0"/>
    </xf>
    <xf numFmtId="0" fontId="35" fillId="2" borderId="1" xfId="1" applyFont="1" applyFill="1" applyBorder="1" applyAlignment="1" applyProtection="1">
      <alignment horizontal="center" vertical="center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1" fontId="59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7" sqref="E6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69" t="s">
        <v>0</v>
      </c>
      <c r="C2" s="16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0">
        <v>45433</v>
      </c>
      <c r="D3" s="171"/>
      <c r="E3" s="1"/>
      <c r="F3" s="1"/>
      <c r="G3" s="1"/>
      <c r="H3" s="1"/>
      <c r="I3" s="1"/>
      <c r="J3" s="1"/>
      <c r="K3" s="36" t="s">
        <v>2</v>
      </c>
      <c r="L3" s="172">
        <f>(P31-(P32+P33))/P31*100</f>
        <v>100</v>
      </c>
      <c r="M3" s="172"/>
      <c r="N3" s="36" t="s">
        <v>3</v>
      </c>
      <c r="O3" s="172">
        <f>(P31-P33)/P31*100</f>
        <v>100</v>
      </c>
      <c r="P3" s="172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9" t="s">
        <v>6</v>
      </c>
      <c r="C7" s="16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9">
        <v>0.69791666666666663</v>
      </c>
      <c r="D9" s="193">
        <v>1.4</v>
      </c>
      <c r="E9" s="193">
        <v>16.399999999999999</v>
      </c>
      <c r="F9" s="193">
        <v>23</v>
      </c>
      <c r="G9" s="200" t="s">
        <v>185</v>
      </c>
      <c r="H9" s="201">
        <v>3.7</v>
      </c>
      <c r="I9" s="195">
        <v>97</v>
      </c>
      <c r="J9" s="202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5">
        <v>0.9375</v>
      </c>
      <c r="D10" s="201">
        <v>1.2</v>
      </c>
      <c r="E10" s="201">
        <v>15.2</v>
      </c>
      <c r="F10" s="201">
        <v>22</v>
      </c>
      <c r="G10" s="195" t="s">
        <v>190</v>
      </c>
      <c r="H10" s="201">
        <v>1.9</v>
      </c>
      <c r="I10" s="206"/>
      <c r="J10" s="20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1">
        <v>0.16666666666666666</v>
      </c>
      <c r="D11" s="212">
        <v>1.6</v>
      </c>
      <c r="E11" s="212">
        <v>14.5</v>
      </c>
      <c r="F11" s="212">
        <v>27</v>
      </c>
      <c r="G11" s="195" t="s">
        <v>185</v>
      </c>
      <c r="H11" s="212">
        <v>4.8</v>
      </c>
      <c r="I11" s="213"/>
      <c r="J11" s="202">
        <f>IF(L11, 1, 0) + IF(M11, 2, 0) + IF(N11, 4, 0) + IF(O11, 8, 0) + IF(P11, 16, 0)</f>
        <v>1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1.3999999999999997</v>
      </c>
      <c r="E12" s="12">
        <f>AVERAGE(E9:E11)</f>
        <v>15.366666666666665</v>
      </c>
      <c r="F12" s="13">
        <f>AVERAGE(F9:F11)</f>
        <v>24</v>
      </c>
      <c r="G12" s="14"/>
      <c r="H12" s="15">
        <f>AVERAGE(H9:H11)</f>
        <v>3.4666666666666663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9" t="s">
        <v>25</v>
      </c>
      <c r="C14" s="16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0" t="s">
        <v>178</v>
      </c>
      <c r="D16" s="101" t="s">
        <v>179</v>
      </c>
      <c r="E16" s="197" t="s">
        <v>181</v>
      </c>
      <c r="F16" s="197" t="s">
        <v>184</v>
      </c>
      <c r="G16" s="197" t="s">
        <v>180</v>
      </c>
      <c r="H16" s="197" t="s">
        <v>179</v>
      </c>
      <c r="I16" s="88"/>
      <c r="J16" s="88"/>
      <c r="K16" s="89"/>
      <c r="L16" s="88"/>
      <c r="M16" s="88"/>
      <c r="N16" s="88"/>
      <c r="O16" s="88"/>
      <c r="P16" s="197" t="s">
        <v>41</v>
      </c>
    </row>
    <row r="17" spans="2:16" ht="14.1" customHeight="1" x14ac:dyDescent="0.25">
      <c r="B17" s="25" t="s">
        <v>42</v>
      </c>
      <c r="C17" s="102">
        <v>0.66875000000000007</v>
      </c>
      <c r="D17" s="102">
        <v>0.67013888888888884</v>
      </c>
      <c r="E17" s="198">
        <v>0.6972222222222223</v>
      </c>
      <c r="F17" s="198">
        <v>0.71666666666666667</v>
      </c>
      <c r="G17" s="198">
        <v>0.82152777777777775</v>
      </c>
      <c r="H17" s="198">
        <v>0.19166666666666665</v>
      </c>
      <c r="I17" s="89"/>
      <c r="J17" s="89"/>
      <c r="K17" s="89"/>
      <c r="L17" s="89"/>
      <c r="M17" s="89"/>
      <c r="N17" s="89"/>
      <c r="O17" s="89"/>
      <c r="P17" s="198">
        <v>0.2076388888888889</v>
      </c>
    </row>
    <row r="18" spans="2:16" ht="14.1" customHeight="1" x14ac:dyDescent="0.25">
      <c r="B18" s="25" t="s">
        <v>43</v>
      </c>
      <c r="C18" s="101">
        <v>19508</v>
      </c>
      <c r="D18" s="101">
        <f>C18+1</f>
        <v>19509</v>
      </c>
      <c r="E18" s="197">
        <f t="shared" ref="E18" si="0">D19+1</f>
        <v>19520</v>
      </c>
      <c r="F18" s="197">
        <f>E19+1</f>
        <v>19533</v>
      </c>
      <c r="G18" s="197">
        <f>F19+1</f>
        <v>19600</v>
      </c>
      <c r="H18" s="197">
        <f t="shared" ref="H18" si="1">G19+1</f>
        <v>19844</v>
      </c>
      <c r="I18" s="88"/>
      <c r="J18" s="88"/>
      <c r="K18" s="88"/>
      <c r="L18" s="88"/>
      <c r="M18" s="88"/>
      <c r="N18" s="88"/>
      <c r="O18" s="88"/>
      <c r="P18" s="197">
        <f>MAX(C18:O19)+1</f>
        <v>19852</v>
      </c>
    </row>
    <row r="19" spans="2:16" ht="14.1" customHeight="1" thickBot="1" x14ac:dyDescent="0.3">
      <c r="B19" s="9" t="s">
        <v>44</v>
      </c>
      <c r="C19" s="90"/>
      <c r="D19" s="197">
        <v>19519</v>
      </c>
      <c r="E19" s="197">
        <v>19532</v>
      </c>
      <c r="F19" s="204">
        <v>19599</v>
      </c>
      <c r="G19" s="204">
        <v>19843</v>
      </c>
      <c r="H19" s="204">
        <v>19851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2">IF(ISNUMBER(E18),E19-E18+1,"")</f>
        <v>13</v>
      </c>
      <c r="F20" s="23">
        <f t="shared" si="2"/>
        <v>67</v>
      </c>
      <c r="G20" s="23">
        <f t="shared" si="2"/>
        <v>244</v>
      </c>
      <c r="H20" s="23">
        <f t="shared" si="2"/>
        <v>8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1" t="s">
        <v>46</v>
      </c>
      <c r="C22" s="25" t="s">
        <v>21</v>
      </c>
      <c r="D22" s="25" t="s">
        <v>23</v>
      </c>
      <c r="E22" s="25" t="s">
        <v>47</v>
      </c>
      <c r="F22" s="182" t="s">
        <v>48</v>
      </c>
      <c r="G22" s="182"/>
      <c r="H22" s="182"/>
      <c r="I22" s="182"/>
      <c r="J22" s="25" t="s">
        <v>21</v>
      </c>
      <c r="K22" s="25" t="s">
        <v>23</v>
      </c>
      <c r="L22" s="25" t="s">
        <v>47</v>
      </c>
      <c r="M22" s="182" t="s">
        <v>48</v>
      </c>
      <c r="N22" s="182"/>
      <c r="O22" s="182"/>
      <c r="P22" s="182"/>
    </row>
    <row r="23" spans="2:16" ht="13.5" customHeight="1" x14ac:dyDescent="0.25">
      <c r="B23" s="181"/>
      <c r="C23" s="111">
        <v>0.67638888888888893</v>
      </c>
      <c r="D23" s="111">
        <v>0.68055555555555547</v>
      </c>
      <c r="E23" s="112" t="s">
        <v>49</v>
      </c>
      <c r="F23" s="180" t="s">
        <v>188</v>
      </c>
      <c r="G23" s="180"/>
      <c r="H23" s="180"/>
      <c r="I23" s="180"/>
      <c r="J23" s="216"/>
      <c r="K23" s="216"/>
      <c r="L23" s="195" t="s">
        <v>50</v>
      </c>
      <c r="M23" s="196" t="s">
        <v>192</v>
      </c>
      <c r="N23" s="196"/>
      <c r="O23" s="196"/>
      <c r="P23" s="196"/>
    </row>
    <row r="24" spans="2:16" ht="13.5" customHeight="1" x14ac:dyDescent="0.25">
      <c r="B24" s="181"/>
      <c r="C24" s="114"/>
      <c r="D24" s="114"/>
      <c r="E24" s="114" t="s">
        <v>51</v>
      </c>
      <c r="F24" s="180" t="s">
        <v>173</v>
      </c>
      <c r="G24" s="180"/>
      <c r="H24" s="180"/>
      <c r="I24" s="180"/>
      <c r="J24" s="217"/>
      <c r="K24" s="217"/>
      <c r="L24" s="195" t="s">
        <v>52</v>
      </c>
      <c r="M24" s="196" t="s">
        <v>173</v>
      </c>
      <c r="N24" s="196"/>
      <c r="O24" s="196"/>
      <c r="P24" s="196"/>
    </row>
    <row r="25" spans="2:16" ht="13.5" customHeight="1" x14ac:dyDescent="0.25">
      <c r="B25" s="181"/>
      <c r="C25" s="194">
        <v>0.68125000000000002</v>
      </c>
      <c r="D25" s="194">
        <v>0.68680555555555556</v>
      </c>
      <c r="E25" s="195" t="s">
        <v>52</v>
      </c>
      <c r="F25" s="196" t="s">
        <v>189</v>
      </c>
      <c r="G25" s="196"/>
      <c r="H25" s="196"/>
      <c r="I25" s="196"/>
      <c r="J25" s="217"/>
      <c r="K25" s="217"/>
      <c r="L25" s="195" t="s">
        <v>51</v>
      </c>
      <c r="M25" s="196" t="s">
        <v>173</v>
      </c>
      <c r="N25" s="196"/>
      <c r="O25" s="196"/>
      <c r="P25" s="196"/>
    </row>
    <row r="26" spans="2:16" ht="13.5" customHeight="1" x14ac:dyDescent="0.25">
      <c r="B26" s="181"/>
      <c r="C26" s="195"/>
      <c r="D26" s="195"/>
      <c r="E26" s="195" t="s">
        <v>50</v>
      </c>
      <c r="F26" s="196" t="s">
        <v>182</v>
      </c>
      <c r="G26" s="196"/>
      <c r="H26" s="196"/>
      <c r="I26" s="196"/>
      <c r="J26" s="217"/>
      <c r="K26" s="217"/>
      <c r="L26" s="195" t="s">
        <v>49</v>
      </c>
      <c r="M26" s="196" t="s">
        <v>173</v>
      </c>
      <c r="N26" s="196"/>
      <c r="O26" s="196"/>
      <c r="P26" s="19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9" t="s">
        <v>53</v>
      </c>
      <c r="C28" s="169"/>
      <c r="D28" s="1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3">
        <v>0.35972222222222222</v>
      </c>
      <c r="D30" s="104">
        <v>9.3055555555555558E-2</v>
      </c>
      <c r="E30" s="104"/>
      <c r="F30" s="104"/>
      <c r="G30" s="104"/>
      <c r="H30" s="104"/>
      <c r="I30" s="104"/>
      <c r="J30" s="104"/>
      <c r="K30" s="105"/>
      <c r="L30" s="104"/>
      <c r="M30" s="104"/>
      <c r="N30" s="104"/>
      <c r="O30" s="104"/>
      <c r="P30" s="106">
        <f>SUM(C30:J30,L30:N30)</f>
        <v>0.45277777777777778</v>
      </c>
    </row>
    <row r="31" spans="2:16" ht="14.1" customHeight="1" x14ac:dyDescent="0.25">
      <c r="B31" s="26" t="s">
        <v>172</v>
      </c>
      <c r="C31" s="215">
        <v>0.37708333333333338</v>
      </c>
      <c r="D31" s="207">
        <v>0.10486111111111111</v>
      </c>
      <c r="E31" s="207"/>
      <c r="F31" s="207"/>
      <c r="G31" s="207"/>
      <c r="H31" s="207"/>
      <c r="I31" s="207"/>
      <c r="J31" s="207"/>
      <c r="K31" s="207">
        <v>1.9444444444444445E-2</v>
      </c>
      <c r="L31" s="207"/>
      <c r="M31" s="207"/>
      <c r="N31" s="207"/>
      <c r="O31" s="208"/>
      <c r="P31" s="209">
        <f>SUM(C31:N31)</f>
        <v>0.50138888888888899</v>
      </c>
    </row>
    <row r="32" spans="2:16" ht="14.1" customHeight="1" x14ac:dyDescent="0.25">
      <c r="B32" s="26" t="s">
        <v>68</v>
      </c>
      <c r="C32" s="98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209">
        <f>SUM(C32:N32)</f>
        <v>0</v>
      </c>
    </row>
    <row r="33" spans="2:16" ht="14.1" customHeight="1" thickBot="1" x14ac:dyDescent="0.3">
      <c r="B33" s="26" t="s">
        <v>69</v>
      </c>
      <c r="C33" s="99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210">
        <f>SUM(C33:N33)</f>
        <v>0</v>
      </c>
    </row>
    <row r="34" spans="2:16" ht="14.1" customHeight="1" x14ac:dyDescent="0.25">
      <c r="B34" s="75" t="s">
        <v>170</v>
      </c>
      <c r="C34" s="97">
        <f>C31-C32-C33</f>
        <v>0.37708333333333338</v>
      </c>
      <c r="D34" s="97">
        <f t="shared" ref="D34:P34" si="3">D31-D32-D33</f>
        <v>0.10486111111111111</v>
      </c>
      <c r="E34" s="97">
        <f t="shared" si="3"/>
        <v>0</v>
      </c>
      <c r="F34" s="97">
        <f t="shared" si="3"/>
        <v>0</v>
      </c>
      <c r="G34" s="97">
        <f t="shared" si="3"/>
        <v>0</v>
      </c>
      <c r="H34" s="97">
        <f t="shared" si="3"/>
        <v>0</v>
      </c>
      <c r="I34" s="97">
        <f t="shared" si="3"/>
        <v>0</v>
      </c>
      <c r="J34" s="97">
        <f t="shared" si="3"/>
        <v>0</v>
      </c>
      <c r="K34" s="97">
        <f t="shared" si="3"/>
        <v>1.9444444444444445E-2</v>
      </c>
      <c r="L34" s="97">
        <f t="shared" si="3"/>
        <v>0</v>
      </c>
      <c r="M34" s="97">
        <f t="shared" si="3"/>
        <v>0</v>
      </c>
      <c r="N34" s="97">
        <f t="shared" si="3"/>
        <v>0</v>
      </c>
      <c r="O34" s="96"/>
      <c r="P34" s="76">
        <f t="shared" si="3"/>
        <v>0.50138888888888899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6" t="s">
        <v>70</v>
      </c>
      <c r="C36" s="214" t="s">
        <v>191</v>
      </c>
      <c r="D36" s="21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67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67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67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67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68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" customHeigh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" customHeigh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" customHeight="1" x14ac:dyDescent="0.2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</row>
    <row r="48" spans="2:16" ht="14.1" customHeigh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" customHeigh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 thickBot="1" x14ac:dyDescent="0.3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" customHeight="1" thickTop="1" thickBot="1" x14ac:dyDescent="0.3">
      <c r="B53" s="146" t="s">
        <v>169</v>
      </c>
      <c r="C53" s="147"/>
      <c r="D53" s="203">
        <v>1.4</v>
      </c>
      <c r="E53" s="203">
        <v>1.38</v>
      </c>
      <c r="F53" s="203">
        <v>1.57</v>
      </c>
      <c r="G53" s="150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2:16" ht="14.1" customHeight="1" thickTop="1" thickBot="1" x14ac:dyDescent="0.3">
      <c r="B54" s="148" t="s">
        <v>168</v>
      </c>
      <c r="C54" s="149"/>
      <c r="D54" s="149"/>
      <c r="E54" s="149"/>
      <c r="F54" s="203">
        <v>749</v>
      </c>
      <c r="G54" s="153"/>
      <c r="H54" s="154"/>
      <c r="I54" s="154"/>
      <c r="J54" s="154"/>
      <c r="K54" s="154"/>
      <c r="L54" s="154"/>
      <c r="M54" s="154"/>
      <c r="N54" s="154"/>
      <c r="O54" s="154"/>
      <c r="P54" s="155"/>
    </row>
    <row r="55" spans="2:16" ht="13.5" customHeight="1" thickTop="1" x14ac:dyDescent="0.25"/>
    <row r="56" spans="2:16" ht="17.25" customHeight="1" x14ac:dyDescent="0.25">
      <c r="B56" s="127" t="s">
        <v>72</v>
      </c>
      <c r="C56" s="12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00000000000001" customHeight="1" x14ac:dyDescent="0.2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00000000000001" customHeight="1" x14ac:dyDescent="0.25">
      <c r="B59" s="115" t="s">
        <v>79</v>
      </c>
      <c r="C59" s="116"/>
      <c r="D59" s="33" t="b">
        <v>1</v>
      </c>
      <c r="E59" s="115" t="s">
        <v>80</v>
      </c>
      <c r="F59" s="116"/>
      <c r="G59" s="33" t="b">
        <v>1</v>
      </c>
      <c r="H59" s="123" t="s">
        <v>81</v>
      </c>
      <c r="I59" s="116"/>
      <c r="J59" s="33" t="b">
        <v>1</v>
      </c>
      <c r="K59" s="123" t="s">
        <v>82</v>
      </c>
      <c r="L59" s="116"/>
      <c r="M59" s="33" t="b">
        <v>1</v>
      </c>
      <c r="N59" s="124" t="s">
        <v>83</v>
      </c>
      <c r="O59" s="116"/>
      <c r="P59" s="33" t="b">
        <v>1</v>
      </c>
    </row>
    <row r="60" spans="2:16" ht="20.100000000000001" customHeight="1" x14ac:dyDescent="0.25">
      <c r="B60" s="115" t="s">
        <v>84</v>
      </c>
      <c r="C60" s="116"/>
      <c r="D60" s="33" t="b">
        <v>1</v>
      </c>
      <c r="E60" s="115" t="s">
        <v>85</v>
      </c>
      <c r="F60" s="116"/>
      <c r="G60" s="33" t="b">
        <v>1</v>
      </c>
      <c r="H60" s="123" t="s">
        <v>86</v>
      </c>
      <c r="I60" s="116"/>
      <c r="J60" s="33" t="b">
        <v>1</v>
      </c>
      <c r="K60" s="123" t="s">
        <v>87</v>
      </c>
      <c r="L60" s="116"/>
      <c r="M60" s="33" t="b">
        <v>1</v>
      </c>
      <c r="N60" s="124" t="s">
        <v>88</v>
      </c>
      <c r="O60" s="116"/>
      <c r="P60" s="33" t="b">
        <v>1</v>
      </c>
    </row>
    <row r="61" spans="2:16" ht="20.100000000000001" customHeight="1" x14ac:dyDescent="0.25">
      <c r="B61" s="115" t="s">
        <v>89</v>
      </c>
      <c r="C61" s="116"/>
      <c r="D61" s="33" t="b">
        <v>1</v>
      </c>
      <c r="E61" s="115" t="s">
        <v>90</v>
      </c>
      <c r="F61" s="116"/>
      <c r="G61" s="33" t="b">
        <v>1</v>
      </c>
      <c r="H61" s="123" t="s">
        <v>91</v>
      </c>
      <c r="I61" s="116"/>
      <c r="J61" s="33" t="b">
        <v>1</v>
      </c>
      <c r="K61" s="123" t="s">
        <v>92</v>
      </c>
      <c r="L61" s="116"/>
      <c r="M61" s="33" t="b">
        <v>1</v>
      </c>
      <c r="N61" s="124" t="s">
        <v>93</v>
      </c>
      <c r="O61" s="116"/>
      <c r="P61" s="33" t="b">
        <v>1</v>
      </c>
    </row>
    <row r="62" spans="2:16" ht="20.100000000000001" customHeight="1" x14ac:dyDescent="0.25">
      <c r="B62" s="123" t="s">
        <v>91</v>
      </c>
      <c r="C62" s="116"/>
      <c r="D62" s="33" t="b">
        <v>1</v>
      </c>
      <c r="E62" s="115" t="s">
        <v>94</v>
      </c>
      <c r="F62" s="116"/>
      <c r="G62" s="33" t="b">
        <v>1</v>
      </c>
      <c r="H62" s="123" t="s">
        <v>95</v>
      </c>
      <c r="I62" s="116"/>
      <c r="J62" s="33" t="b">
        <v>0</v>
      </c>
      <c r="K62" s="123" t="s">
        <v>96</v>
      </c>
      <c r="L62" s="116"/>
      <c r="M62" s="33" t="b">
        <v>1</v>
      </c>
      <c r="N62" s="124" t="s">
        <v>86</v>
      </c>
      <c r="O62" s="116"/>
      <c r="P62" s="33" t="b">
        <v>1</v>
      </c>
    </row>
    <row r="63" spans="2:16" ht="20.100000000000001" customHeight="1" x14ac:dyDescent="0.25">
      <c r="B63" s="123" t="s">
        <v>97</v>
      </c>
      <c r="C63" s="116"/>
      <c r="D63" s="33" t="b">
        <v>1</v>
      </c>
      <c r="E63" s="115" t="s">
        <v>98</v>
      </c>
      <c r="F63" s="116"/>
      <c r="G63" s="33" t="b">
        <v>1</v>
      </c>
      <c r="H63" s="38"/>
      <c r="I63" s="39"/>
      <c r="J63" s="40"/>
      <c r="K63" s="123" t="s">
        <v>99</v>
      </c>
      <c r="L63" s="116"/>
      <c r="M63" s="33" t="b">
        <v>1</v>
      </c>
      <c r="N63" s="124" t="s">
        <v>167</v>
      </c>
      <c r="O63" s="116"/>
      <c r="P63" s="33" t="b">
        <v>1</v>
      </c>
    </row>
    <row r="64" spans="2:16" ht="20.100000000000001" customHeight="1" x14ac:dyDescent="0.25">
      <c r="B64" s="123" t="s">
        <v>100</v>
      </c>
      <c r="C64" s="116"/>
      <c r="D64" s="33" t="b">
        <v>1</v>
      </c>
      <c r="E64" s="115" t="s">
        <v>101</v>
      </c>
      <c r="F64" s="116"/>
      <c r="G64" s="33" t="b">
        <v>1</v>
      </c>
      <c r="H64" s="41"/>
      <c r="I64" s="42"/>
      <c r="J64" s="43"/>
      <c r="K64" s="125" t="s">
        <v>102</v>
      </c>
      <c r="L64" s="12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15" t="s">
        <v>165</v>
      </c>
      <c r="F65" s="11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17" t="s">
        <v>108</v>
      </c>
      <c r="C69" s="117"/>
      <c r="D69" s="51"/>
      <c r="E69" s="51"/>
      <c r="F69" s="119" t="s">
        <v>109</v>
      </c>
      <c r="G69" s="121" t="s">
        <v>110</v>
      </c>
      <c r="H69" s="51"/>
      <c r="I69" s="117" t="s">
        <v>111</v>
      </c>
      <c r="J69" s="117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18"/>
      <c r="C70" s="118"/>
      <c r="D70" s="55"/>
      <c r="E70" s="56"/>
      <c r="F70" s="120"/>
      <c r="G70" s="122"/>
      <c r="H70" s="57"/>
      <c r="I70" s="118"/>
      <c r="J70" s="118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7">
        <v>-152.49</v>
      </c>
      <c r="D72" s="218">
        <v>-153.79</v>
      </c>
      <c r="E72" s="81" t="s">
        <v>121</v>
      </c>
      <c r="F72" s="107">
        <v>18.7</v>
      </c>
      <c r="G72" s="218">
        <v>18.5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7">
        <v>-135.35</v>
      </c>
      <c r="D73" s="218">
        <v>-138.18</v>
      </c>
      <c r="E73" s="82" t="s">
        <v>125</v>
      </c>
      <c r="F73" s="109">
        <v>38.5</v>
      </c>
      <c r="G73" s="219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7">
        <v>-205.76</v>
      </c>
      <c r="D74" s="218">
        <v>-206.96</v>
      </c>
      <c r="E74" s="82" t="s">
        <v>130</v>
      </c>
      <c r="F74" s="110">
        <v>20</v>
      </c>
      <c r="G74" s="220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7">
        <v>-112.25</v>
      </c>
      <c r="D75" s="218">
        <v>-113.35</v>
      </c>
      <c r="E75" s="82" t="s">
        <v>135</v>
      </c>
      <c r="F75" s="110">
        <v>50</v>
      </c>
      <c r="G75" s="220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7">
        <v>24.59</v>
      </c>
      <c r="D76" s="218">
        <v>23.08</v>
      </c>
      <c r="E76" s="82" t="s">
        <v>140</v>
      </c>
      <c r="F76" s="110">
        <v>40</v>
      </c>
      <c r="G76" s="220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7">
        <v>29.47</v>
      </c>
      <c r="D77" s="218">
        <v>27.44</v>
      </c>
      <c r="E77" s="82" t="s">
        <v>145</v>
      </c>
      <c r="F77" s="110">
        <v>180</v>
      </c>
      <c r="G77" s="220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7">
        <v>20.83</v>
      </c>
      <c r="D78" s="218">
        <v>19.52</v>
      </c>
      <c r="E78" s="82" t="s">
        <v>150</v>
      </c>
      <c r="F78" s="113"/>
      <c r="G78" s="192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7">
        <v>21.748999999999999</v>
      </c>
      <c r="D79" s="218">
        <v>20.43</v>
      </c>
      <c r="E79" s="81" t="s">
        <v>155</v>
      </c>
      <c r="F79" s="107">
        <v>20.8</v>
      </c>
      <c r="G79" s="218">
        <v>14.7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8">
        <v>1.9599999999999999E-5</v>
      </c>
      <c r="D80" s="221">
        <v>1.98E-5</v>
      </c>
      <c r="E80" s="82" t="s">
        <v>160</v>
      </c>
      <c r="F80" s="109">
        <v>18.100000000000001</v>
      </c>
      <c r="G80" s="219">
        <v>28.9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3" t="s">
        <v>164</v>
      </c>
      <c r="C84" s="173"/>
    </row>
    <row r="85" spans="2:16" ht="15" customHeight="1" x14ac:dyDescent="0.25">
      <c r="B85" s="174" t="s">
        <v>187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</row>
    <row r="86" spans="2:16" ht="15" customHeight="1" x14ac:dyDescent="0.25">
      <c r="B86" s="177" t="s">
        <v>186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</row>
    <row r="87" spans="2:16" ht="15" customHeight="1" x14ac:dyDescent="0.2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25"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5"/>
    </row>
    <row r="89" spans="2:16" ht="15" customHeight="1" x14ac:dyDescent="0.25">
      <c r="B89" s="189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1"/>
    </row>
    <row r="90" spans="2:16" ht="15" customHeight="1" x14ac:dyDescent="0.2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9"/>
    </row>
    <row r="91" spans="2:16" ht="15" customHeight="1" x14ac:dyDescent="0.25"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5"/>
    </row>
    <row r="92" spans="2:16" ht="15" customHeight="1" x14ac:dyDescent="0.25"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5"/>
    </row>
    <row r="93" spans="2:16" ht="15" customHeight="1" x14ac:dyDescent="0.25"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5"/>
    </row>
    <row r="94" spans="2:16" ht="15" customHeight="1" x14ac:dyDescent="0.25"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5"/>
    </row>
    <row r="95" spans="2:16" ht="15" customHeight="1" x14ac:dyDescent="0.25"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5"/>
    </row>
    <row r="96" spans="2:16" ht="15" customHeight="1" x14ac:dyDescent="0.25"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5"/>
    </row>
    <row r="97" spans="2:16" ht="15" customHeight="1" x14ac:dyDescent="0.25"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5"/>
    </row>
    <row r="98" spans="2:16" ht="15" customHeight="1" x14ac:dyDescent="0.25"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5"/>
    </row>
    <row r="99" spans="2:16" ht="15" customHeight="1" x14ac:dyDescent="0.25">
      <c r="B99" s="186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2024-05-22T05:05:45Z</dcterms:modified>
</cp:coreProperties>
</file>