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H19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<sst xmlns="http://schemas.openxmlformats.org/spreadsheetml/2006/main" count="213" uniqueCount="194">
  <si>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</si>
  <si>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</si>
  <si>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</si>
  <si>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</si>
  <si>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</si>
  <si>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</si>
  <si>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</si>
  <si>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</si>
  <si>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</si>
  <si>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</si>
  <si>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</si>
  <si>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</si>
  <si>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</si>
  <si>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</si>
  <si>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</si>
  <si>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</si>
  <si>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</si>
  <si>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</si>
  <si>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</si>
  <si>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</si>
  <si>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</si>
  <si>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</si>
  <si>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</si>
  <si>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</si>
  <si>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</si>
  <si>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</si>
  <si>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</si>
  <si>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</si>
  <si>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</si>
  <si>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</si>
  <si>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</si>
  <si>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</si>
  <si>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</si>
  <si>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</si>
  <si>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</si>
  <si>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</si>
  <si>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</si>
  <si>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</si>
  <si>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</si>
  <si>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</si>
  <si>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</si>
  <si>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</si>
  <si>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</si>
  <si>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</si>
  <si>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</si>
  <si>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</si>
  <si>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</si>
  <si>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</si>
  <si>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</si>
  <si>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</si>
  <si>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</si>
  <si>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</si>
  <si>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</si>
  <si>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</si>
  <si>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</si>
  <si>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</si>
  <si>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</si>
  <si>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</si>
  <si>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</si>
  <si>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</si>
  <si>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</si>
  <si>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</si>
  <si>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</si>
  <si>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</si>
  <si>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</si>
  <si>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</si>
  <si>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</si>
  <si>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</si>
  <si>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</si>
  <si>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</si>
  <si>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</si>
  <si>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</si>
  <si>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</si>
  <si>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</si>
  <si>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</si>
  <si>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</si>
  <si>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</si>
  <si>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</si>
  <si>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</si>
  <si>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</si>
  <si>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</si>
  <si>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</si>
  <si>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</si>
  <si>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</si>
  <si>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</si>
  <si>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</si>
  <si>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</si>
  <si>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</si>
  <si>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</si>
  <si>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</si>
  <si>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</si>
  <si>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</si>
  <si>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</si>
  <si>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</si>
  <si>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</si>
  <si>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</si>
  <si>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</si>
  <si>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</si>
  <si>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</si>
  <si>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</si>
  <si>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</si>
  <si>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</si>
  <si>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</si>
  <si>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</si>
  <si>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</si>
  <si>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</si>
  <si>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</si>
  <si>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</si>
  <si>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</si>
  <si>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</si>
  <si>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</si>
  <si>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</si>
  <si>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</si>
  <si>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</si>
  <si>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</si>
  <si>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</si>
  <si>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</si>
  <si>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</si>
  <si>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</si>
  <si>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</si>
  <si>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</si>
  <si>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</si>
  <si>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</si>
  <si>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</si>
  <si>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</si>
  <si>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</si>
  <si>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</si>
  <si>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</si>
  <si>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</si>
  <si>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</si>
  <si>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</si>
  <si>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</si>
  <si>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</si>
  <si>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</si>
  <si>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</si>
  <si>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</si>
  <si>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</si>
  <si>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</si>
  <si>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</si>
  <si>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</si>
  <si>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</si>
  <si>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</si>
  <si>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</si>
  <si>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</si>
  <si>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</si>
  <si>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</si>
  <si>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</si>
  <si>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</si>
  <si>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</si>
  <si>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</si>
  <si>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</si>
  <si>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</si>
  <si>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</si>
  <si>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</si>
  <si>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</si>
  <si>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</si>
  <si>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</si>
  <si>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</si>
  <si>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</si>
  <si>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</si>
  <si>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</si>
  <si>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</si>
  <si>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</si>
  <si>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</si>
  <si>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</si>
  <si>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</si>
  <si>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</si>
  <si>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</si>
  <si>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</si>
  <si>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</si>
  <si>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</si>
  <si>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</si>
  <si>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</si>
  <si>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</si>
  <si>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</si>
  <si>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</si>
  <si>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</si>
  <si>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</si>
  <si>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</si>
  <si>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</si>
  <si>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</si>
  <si>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</si>
  <si>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1) 방풍막 연결</t>
    <phoneticPr fontId="3" type="noConversion"/>
  </si>
  <si>
    <t>/  /  /  /</t>
    <phoneticPr fontId="3" type="noConversion"/>
  </si>
  <si>
    <t>현대섭</t>
    <phoneticPr fontId="3" type="noConversion"/>
  </si>
  <si>
    <t>2) 돔에어콘, 찬바람 안 나옴 → 꺼둠</t>
    <phoneticPr fontId="3" type="noConversion"/>
  </si>
  <si>
    <t>KSP</t>
    <phoneticPr fontId="3" type="noConversion"/>
  </si>
  <si>
    <t xml:space="preserve">20S/24K 35S/26K 50S/22K </t>
    <phoneticPr fontId="3" type="noConversion"/>
  </si>
  <si>
    <t>20S/17K 35S/19K 50S/19K</t>
    <phoneticPr fontId="3" type="noConversion"/>
  </si>
  <si>
    <t>E</t>
    <phoneticPr fontId="3" type="noConversion"/>
  </si>
  <si>
    <t>M_18600-18602:M</t>
    <phoneticPr fontId="3" type="noConversion"/>
  </si>
  <si>
    <t>N</t>
    <phoneticPr fontId="3" type="noConversion"/>
  </si>
  <si>
    <t>N</t>
    <phoneticPr fontId="3" type="noConversion"/>
  </si>
  <si>
    <t>M_18780-18782:N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</si>
</sst>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5" fillId="2" borderId="1" xfId="0" applyNumberFormat="1" applyFont="1" applyFill="1" applyBorder="1" applyAlignment="1" applyProtection="1">
      <alignment horizontal="center" vertical="center"/>
      <protection locked="0"/>
    </xf>
    <xf numFmtId="11" fontId="55" fillId="2" borderId="1" xfId="0" applyNumberFormat="1" applyFont="1" applyFill="1" applyBorder="1" applyAlignment="1" applyProtection="1">
      <alignment horizontal="center" vertical="center"/>
      <protection locked="0"/>
    </xf>
    <xf numFmtId="180" fontId="55" fillId="2" borderId="1" xfId="0" applyNumberFormat="1" applyFont="1" applyFill="1" applyBorder="1" applyAlignment="1" applyProtection="1">
      <alignment horizontal="center" vertical="center"/>
      <protection locked="0"/>
    </xf>
    <xf numFmtId="182" fontId="55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15" t="s">
        <v>0</v>
      </c>
      <c r="C2" s="1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16">
        <v>45430</v>
      </c>
      <c r="D3" s="117"/>
      <c r="E3" s="1"/>
      <c r="F3" s="1"/>
      <c r="G3" s="1"/>
      <c r="H3" s="1"/>
      <c r="I3" s="1"/>
      <c r="J3" s="1"/>
      <c r="K3" s="36" t="s">
        <v>2</v>
      </c>
      <c r="L3" s="118">
        <f>(P31-(P32+P33))/P31*100</f>
        <v>100</v>
      </c>
      <c r="M3" s="118"/>
      <c r="N3" s="36" t="s">
        <v>3</v>
      </c>
      <c r="O3" s="118">
        <f>(P31-P33)/P31*100</f>
        <v>100</v>
      </c>
      <c r="P3" s="118"/>
    </row>
    <row r="4" spans="2:16" ht="14.25" customHeight="1" x14ac:dyDescent="0.25">
      <c r="B4" s="2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5" t="s">
        <v>6</v>
      </c>
      <c r="C7" s="11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97">
        <v>0.69791666666666663</v>
      </c>
      <c r="D9" s="198">
        <v>1.8</v>
      </c>
      <c r="E9" s="198">
        <v>13.5</v>
      </c>
      <c r="F9" s="198">
        <v>24</v>
      </c>
      <c r="G9" s="192" t="s">
        <v>189</v>
      </c>
      <c r="H9" s="199">
        <v>2.6</v>
      </c>
      <c r="I9" s="195">
        <v>81</v>
      </c>
      <c r="J9" s="200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5">
        <v>0.9375</v>
      </c>
      <c r="D10" s="199">
        <v>1.1000000000000001</v>
      </c>
      <c r="E10" s="199">
        <v>12.8</v>
      </c>
      <c r="F10" s="199">
        <v>29</v>
      </c>
      <c r="G10" s="195" t="s">
        <v>191</v>
      </c>
      <c r="H10" s="199">
        <v>3.5</v>
      </c>
      <c r="I10" s="206"/>
      <c r="J10" s="200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07">
        <v>0.16666666666666666</v>
      </c>
      <c r="D11" s="208">
        <v>1.3</v>
      </c>
      <c r="E11" s="208">
        <v>12.1</v>
      </c>
      <c r="F11" s="208">
        <v>37</v>
      </c>
      <c r="G11" s="195" t="s">
        <v>192</v>
      </c>
      <c r="H11" s="208">
        <v>3</v>
      </c>
      <c r="I11" s="209"/>
      <c r="J11" s="200">
        <f>IF(L11, 1, 0) + IF(M11, 2, 0) + IF(N11, 4, 0) + IF(O11, 8, 0) + IF(P11, 16, 0)</f>
        <v>0</v>
      </c>
      <c r="K11" s="86" t="b">
        <v>1</v>
      </c>
      <c r="L11" s="86" t="b">
        <v>0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1.4000000000000001</v>
      </c>
      <c r="E12" s="12">
        <f>AVERAGE(E9:E11)</f>
        <v>12.799999999999999</v>
      </c>
      <c r="F12" s="13">
        <f>AVERAGE(F9:F11)</f>
        <v>30</v>
      </c>
      <c r="G12" s="14"/>
      <c r="H12" s="15">
        <f>AVERAGE(H9:H11)</f>
        <v>3.0333333333333332</v>
      </c>
      <c r="I12" s="16"/>
      <c r="J12" s="17">
        <f>AVERAGE(J9:J11)</f>
        <v>0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5" t="s">
        <v>25</v>
      </c>
      <c r="C14" s="11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80" t="s">
        <v>178</v>
      </c>
      <c r="D16" s="181" t="s">
        <v>179</v>
      </c>
      <c r="E16" s="181" t="s">
        <v>181</v>
      </c>
      <c r="F16" s="181" t="s">
        <v>186</v>
      </c>
      <c r="G16" s="181" t="s">
        <v>180</v>
      </c>
      <c r="H16" s="181" t="s">
        <v>179</v>
      </c>
      <c r="I16" s="181"/>
      <c r="J16" s="181"/>
      <c r="K16" s="182"/>
      <c r="L16" s="181"/>
      <c r="M16" s="181"/>
      <c r="N16" s="181"/>
      <c r="O16" s="181"/>
      <c r="P16" s="181" t="s">
        <v>41</v>
      </c>
    </row>
    <row r="17" spans="2:16" ht="14.1" customHeight="1" x14ac:dyDescent="0.25">
      <c r="B17" s="25" t="s">
        <v>42</v>
      </c>
      <c r="C17" s="182">
        <v>0.65694444444444444</v>
      </c>
      <c r="D17" s="182">
        <v>0.65833333333333333</v>
      </c>
      <c r="E17" s="182">
        <v>0.69652777777777775</v>
      </c>
      <c r="F17" s="182">
        <v>0.72013888888888899</v>
      </c>
      <c r="G17" s="182">
        <v>0.8305555555555556</v>
      </c>
      <c r="H17" s="182">
        <v>0.18958333333333333</v>
      </c>
      <c r="I17" s="89"/>
      <c r="J17" s="89"/>
      <c r="K17" s="89"/>
      <c r="L17" s="89"/>
      <c r="M17" s="89"/>
      <c r="N17" s="89"/>
      <c r="O17" s="89"/>
      <c r="P17" s="182">
        <v>0.19375000000000001</v>
      </c>
    </row>
    <row r="18" spans="2:16" ht="14.1" customHeight="1" x14ac:dyDescent="0.25">
      <c r="B18" s="25" t="s">
        <v>43</v>
      </c>
      <c r="C18" s="181">
        <v>18470</v>
      </c>
      <c r="D18" s="181">
        <f>C18+1</f>
        <v>18471</v>
      </c>
      <c r="E18" s="181">
        <f t="shared" ref="E18" si="0">D19+1</f>
        <v>18482</v>
      </c>
      <c r="F18" s="181">
        <f>E19+1</f>
        <v>18497</v>
      </c>
      <c r="G18" s="181">
        <f>F19+1</f>
        <v>18563</v>
      </c>
      <c r="H18" s="181">
        <f t="shared" ref="H18" si="1">G19+1</f>
        <v>18789</v>
      </c>
      <c r="I18" s="88"/>
      <c r="J18" s="88"/>
      <c r="K18" s="88"/>
      <c r="L18" s="88"/>
      <c r="M18" s="88"/>
      <c r="N18" s="88"/>
      <c r="O18" s="88"/>
      <c r="P18" s="181">
        <f>MAX(C18:O19)+1</f>
        <v>18794</v>
      </c>
    </row>
    <row r="19" spans="2:16" ht="14.1" customHeight="1" thickBot="1" x14ac:dyDescent="0.3">
      <c r="B19" s="9" t="s">
        <v>44</v>
      </c>
      <c r="C19" s="90"/>
      <c r="D19" s="181">
        <v>18481</v>
      </c>
      <c r="E19" s="181">
        <v>18496</v>
      </c>
      <c r="F19" s="203">
        <v>18562</v>
      </c>
      <c r="G19" s="203">
        <v>18788</v>
      </c>
      <c r="H19" s="203">
        <f>H18+4</f>
        <v>18793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2">IF(ISNUMBER(E18),E19-E18+1,"")</f>
        <v>15</v>
      </c>
      <c r="F20" s="23">
        <f t="shared" si="2"/>
        <v>66</v>
      </c>
      <c r="G20" s="23">
        <f t="shared" si="2"/>
        <v>226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3" t="s">
        <v>46</v>
      </c>
      <c r="C22" s="25" t="s">
        <v>21</v>
      </c>
      <c r="D22" s="25" t="s">
        <v>23</v>
      </c>
      <c r="E22" s="25" t="s">
        <v>47</v>
      </c>
      <c r="F22" s="124" t="s">
        <v>48</v>
      </c>
      <c r="G22" s="124"/>
      <c r="H22" s="124"/>
      <c r="I22" s="124"/>
      <c r="J22" s="25" t="s">
        <v>21</v>
      </c>
      <c r="K22" s="25" t="s">
        <v>23</v>
      </c>
      <c r="L22" s="25" t="s">
        <v>47</v>
      </c>
      <c r="M22" s="124" t="s">
        <v>48</v>
      </c>
      <c r="N22" s="124"/>
      <c r="O22" s="124"/>
      <c r="P22" s="124"/>
    </row>
    <row r="23" spans="2:16" ht="13.5" customHeight="1" x14ac:dyDescent="0.25">
      <c r="B23" s="123"/>
      <c r="C23" s="191">
        <v>0.67708333333333337</v>
      </c>
      <c r="D23" s="191">
        <v>0.68125000000000002</v>
      </c>
      <c r="E23" s="192" t="s">
        <v>49</v>
      </c>
      <c r="F23" s="193" t="s">
        <v>187</v>
      </c>
      <c r="G23" s="193"/>
      <c r="H23" s="193"/>
      <c r="I23" s="193"/>
      <c r="J23" s="194"/>
      <c r="K23" s="194"/>
      <c r="L23" s="195" t="s">
        <v>50</v>
      </c>
      <c r="M23" s="193" t="s">
        <v>173</v>
      </c>
      <c r="N23" s="193"/>
      <c r="O23" s="193"/>
      <c r="P23" s="193"/>
    </row>
    <row r="24" spans="2:16" ht="13.5" customHeight="1" x14ac:dyDescent="0.25">
      <c r="B24" s="123"/>
      <c r="C24" s="195"/>
      <c r="D24" s="195"/>
      <c r="E24" s="195" t="s">
        <v>51</v>
      </c>
      <c r="F24" s="193" t="s">
        <v>173</v>
      </c>
      <c r="G24" s="193"/>
      <c r="H24" s="193"/>
      <c r="I24" s="193"/>
      <c r="J24" s="194"/>
      <c r="K24" s="194"/>
      <c r="L24" s="195" t="s">
        <v>52</v>
      </c>
      <c r="M24" s="193" t="s">
        <v>173</v>
      </c>
      <c r="N24" s="193"/>
      <c r="O24" s="193"/>
      <c r="P24" s="193"/>
    </row>
    <row r="25" spans="2:16" ht="13.5" customHeight="1" x14ac:dyDescent="0.25">
      <c r="B25" s="123"/>
      <c r="C25" s="196">
        <v>0.68125000000000002</v>
      </c>
      <c r="D25" s="196">
        <v>0.68541666666666667</v>
      </c>
      <c r="E25" s="195" t="s">
        <v>52</v>
      </c>
      <c r="F25" s="193" t="s">
        <v>188</v>
      </c>
      <c r="G25" s="193"/>
      <c r="H25" s="193"/>
      <c r="I25" s="193"/>
      <c r="J25" s="194"/>
      <c r="K25" s="194"/>
      <c r="L25" s="195" t="s">
        <v>51</v>
      </c>
      <c r="M25" s="193" t="s">
        <v>173</v>
      </c>
      <c r="N25" s="193"/>
      <c r="O25" s="193"/>
      <c r="P25" s="193"/>
    </row>
    <row r="26" spans="2:16" ht="13.5" customHeight="1" x14ac:dyDescent="0.25">
      <c r="B26" s="123"/>
      <c r="C26" s="195"/>
      <c r="D26" s="195"/>
      <c r="E26" s="195" t="s">
        <v>50</v>
      </c>
      <c r="F26" s="193" t="s">
        <v>183</v>
      </c>
      <c r="G26" s="193"/>
      <c r="H26" s="193"/>
      <c r="I26" s="193"/>
      <c r="J26" s="194"/>
      <c r="K26" s="194"/>
      <c r="L26" s="195" t="s">
        <v>49</v>
      </c>
      <c r="M26" s="193" t="s">
        <v>173</v>
      </c>
      <c r="N26" s="193"/>
      <c r="O26" s="193"/>
      <c r="P26" s="19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5" t="s">
        <v>53</v>
      </c>
      <c r="C28" s="115"/>
      <c r="D28" s="11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83">
        <v>0.35069444444444442</v>
      </c>
      <c r="D30" s="184">
        <v>9.9999999999999992E-2</v>
      </c>
      <c r="E30" s="184"/>
      <c r="F30" s="184"/>
      <c r="G30" s="184"/>
      <c r="H30" s="184"/>
      <c r="I30" s="184"/>
      <c r="J30" s="184"/>
      <c r="K30" s="185"/>
      <c r="L30" s="184"/>
      <c r="M30" s="184"/>
      <c r="N30" s="184"/>
      <c r="O30" s="184"/>
      <c r="P30" s="186">
        <f>SUM(C30:J30,L30:N30)</f>
        <v>0.4506944444444444</v>
      </c>
    </row>
    <row r="31" spans="2:16" ht="14.1" customHeight="1" x14ac:dyDescent="0.25">
      <c r="B31" s="26" t="s">
        <v>172</v>
      </c>
      <c r="C31" s="210">
        <v>0.35902777777777778</v>
      </c>
      <c r="D31" s="202">
        <v>0.11041666666666666</v>
      </c>
      <c r="E31" s="92"/>
      <c r="F31" s="92"/>
      <c r="G31" s="92"/>
      <c r="H31" s="92"/>
      <c r="I31" s="92"/>
      <c r="J31" s="92"/>
      <c r="K31" s="202">
        <v>2.2916666666666669E-2</v>
      </c>
      <c r="L31" s="92"/>
      <c r="M31" s="92"/>
      <c r="N31" s="92"/>
      <c r="O31" s="93"/>
      <c r="P31" s="186">
        <f>SUM(C31:N31)</f>
        <v>0.49236111111111114</v>
      </c>
    </row>
    <row r="32" spans="2:16" ht="14.1" customHeight="1" x14ac:dyDescent="0.25">
      <c r="B32" s="26" t="s">
        <v>68</v>
      </c>
      <c r="C32" s="101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86">
        <f>SUM(C32:N32)</f>
        <v>0</v>
      </c>
    </row>
    <row r="33" spans="2:16" ht="14.1" customHeight="1" thickBot="1" x14ac:dyDescent="0.3">
      <c r="B33" s="26" t="s">
        <v>69</v>
      </c>
      <c r="C33" s="102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211">
        <f>SUM(C33:N33)</f>
        <v>0</v>
      </c>
    </row>
    <row r="34" spans="2:16" ht="14.1" customHeight="1" x14ac:dyDescent="0.25">
      <c r="B34" s="75" t="s">
        <v>170</v>
      </c>
      <c r="C34" s="99">
        <f>C31-C32-C33</f>
        <v>0.35902777777777778</v>
      </c>
      <c r="D34" s="99">
        <f t="shared" ref="D34:P34" si="3">D31-D32-D33</f>
        <v>0.11041666666666666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2.2916666666666669E-2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0.49236111111111114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39" t="s">
        <v>70</v>
      </c>
      <c r="C36" s="204" t="s">
        <v>190</v>
      </c>
      <c r="D36" s="204"/>
      <c r="E36" s="204" t="s">
        <v>193</v>
      </c>
      <c r="F36" s="204"/>
      <c r="G36" s="125"/>
      <c r="H36" s="125"/>
      <c r="I36" s="126"/>
      <c r="J36" s="126"/>
      <c r="K36" s="125"/>
      <c r="L36" s="125"/>
      <c r="M36" s="125"/>
      <c r="N36" s="125"/>
      <c r="O36" s="125"/>
      <c r="P36" s="125"/>
    </row>
    <row r="37" spans="2:16" ht="18" customHeight="1" x14ac:dyDescent="0.25">
      <c r="B37" s="140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</row>
    <row r="38" spans="2:16" ht="18" customHeight="1" x14ac:dyDescent="0.25">
      <c r="B38" s="140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</row>
    <row r="39" spans="2:16" ht="18" customHeight="1" x14ac:dyDescent="0.25">
      <c r="B39" s="140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</row>
    <row r="40" spans="2:16" ht="18" customHeight="1" x14ac:dyDescent="0.25">
      <c r="B40" s="140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</row>
    <row r="41" spans="2:16" ht="18" customHeight="1" x14ac:dyDescent="0.25">
      <c r="B41" s="141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27" t="s">
        <v>71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9"/>
    </row>
    <row r="44" spans="2:16" ht="14.1" customHeight="1" x14ac:dyDescent="0.25"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2"/>
    </row>
    <row r="45" spans="2:16" ht="14.1" customHeight="1" x14ac:dyDescent="0.25">
      <c r="B45" s="133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5"/>
    </row>
    <row r="46" spans="2:16" ht="14.1" customHeigh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</row>
    <row r="47" spans="2:16" ht="14.1" customHeight="1" x14ac:dyDescent="0.25"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</row>
    <row r="48" spans="2:16" ht="14.1" customHeight="1" x14ac:dyDescent="0.25">
      <c r="B48" s="133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5"/>
    </row>
    <row r="49" spans="2:16" ht="14.1" customHeight="1" x14ac:dyDescent="0.25"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5"/>
    </row>
    <row r="50" spans="2:16" ht="14.1" customHeight="1" x14ac:dyDescent="0.25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5"/>
    </row>
    <row r="51" spans="2:16" ht="14.1" customHeight="1" x14ac:dyDescent="0.25">
      <c r="B51" s="133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</row>
    <row r="52" spans="2:16" ht="14.1" customHeight="1" thickBot="1" x14ac:dyDescent="0.3">
      <c r="B52" s="155"/>
      <c r="C52" s="156"/>
      <c r="D52" s="134"/>
      <c r="E52" s="134"/>
      <c r="F52" s="134"/>
      <c r="G52" s="156"/>
      <c r="H52" s="156"/>
      <c r="I52" s="156"/>
      <c r="J52" s="156"/>
      <c r="K52" s="156"/>
      <c r="L52" s="156"/>
      <c r="M52" s="156"/>
      <c r="N52" s="156"/>
      <c r="O52" s="156"/>
      <c r="P52" s="157"/>
    </row>
    <row r="53" spans="2:16" ht="14.1" customHeight="1" thickTop="1" thickBot="1" x14ac:dyDescent="0.3">
      <c r="B53" s="158" t="s">
        <v>169</v>
      </c>
      <c r="C53" s="159"/>
      <c r="D53" s="201">
        <v>1.67</v>
      </c>
      <c r="E53" s="201">
        <v>1.19</v>
      </c>
      <c r="F53" s="201">
        <v>1.36</v>
      </c>
      <c r="G53" s="162"/>
      <c r="H53" s="163"/>
      <c r="I53" s="163"/>
      <c r="J53" s="163"/>
      <c r="K53" s="163"/>
      <c r="L53" s="163"/>
      <c r="M53" s="163"/>
      <c r="N53" s="163"/>
      <c r="O53" s="163"/>
      <c r="P53" s="164"/>
    </row>
    <row r="54" spans="2:16" ht="14.1" customHeight="1" thickTop="1" thickBot="1" x14ac:dyDescent="0.3">
      <c r="B54" s="160" t="s">
        <v>168</v>
      </c>
      <c r="C54" s="161"/>
      <c r="D54" s="161"/>
      <c r="E54" s="161"/>
      <c r="F54" s="201">
        <v>148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68" t="s">
        <v>79</v>
      </c>
      <c r="C59" s="169"/>
      <c r="D59" s="33" t="b">
        <v>1</v>
      </c>
      <c r="E59" s="168" t="s">
        <v>80</v>
      </c>
      <c r="F59" s="169"/>
      <c r="G59" s="33" t="b">
        <v>1</v>
      </c>
      <c r="H59" s="170" t="s">
        <v>81</v>
      </c>
      <c r="I59" s="169"/>
      <c r="J59" s="33" t="b">
        <v>1</v>
      </c>
      <c r="K59" s="170" t="s">
        <v>82</v>
      </c>
      <c r="L59" s="169"/>
      <c r="M59" s="33" t="b">
        <v>1</v>
      </c>
      <c r="N59" s="171" t="s">
        <v>83</v>
      </c>
      <c r="O59" s="169"/>
      <c r="P59" s="33" t="b">
        <v>1</v>
      </c>
    </row>
    <row r="60" spans="2:16" ht="20.100000000000001" customHeight="1" x14ac:dyDescent="0.25">
      <c r="B60" s="168" t="s">
        <v>84</v>
      </c>
      <c r="C60" s="169"/>
      <c r="D60" s="33" t="b">
        <v>1</v>
      </c>
      <c r="E60" s="168" t="s">
        <v>85</v>
      </c>
      <c r="F60" s="169"/>
      <c r="G60" s="33" t="b">
        <v>1</v>
      </c>
      <c r="H60" s="170" t="s">
        <v>86</v>
      </c>
      <c r="I60" s="169"/>
      <c r="J60" s="33" t="b">
        <v>1</v>
      </c>
      <c r="K60" s="170" t="s">
        <v>87</v>
      </c>
      <c r="L60" s="169"/>
      <c r="M60" s="33" t="b">
        <v>1</v>
      </c>
      <c r="N60" s="171" t="s">
        <v>88</v>
      </c>
      <c r="O60" s="169"/>
      <c r="P60" s="33" t="b">
        <v>1</v>
      </c>
    </row>
    <row r="61" spans="2:16" ht="20.100000000000001" customHeight="1" x14ac:dyDescent="0.25">
      <c r="B61" s="168" t="s">
        <v>89</v>
      </c>
      <c r="C61" s="169"/>
      <c r="D61" s="33" t="b">
        <v>1</v>
      </c>
      <c r="E61" s="168" t="s">
        <v>90</v>
      </c>
      <c r="F61" s="169"/>
      <c r="G61" s="33" t="b">
        <v>1</v>
      </c>
      <c r="H61" s="170" t="s">
        <v>91</v>
      </c>
      <c r="I61" s="169"/>
      <c r="J61" s="33" t="b">
        <v>1</v>
      </c>
      <c r="K61" s="170" t="s">
        <v>92</v>
      </c>
      <c r="L61" s="169"/>
      <c r="M61" s="33" t="b">
        <v>1</v>
      </c>
      <c r="N61" s="171" t="s">
        <v>93</v>
      </c>
      <c r="O61" s="169"/>
      <c r="P61" s="33" t="b">
        <v>1</v>
      </c>
    </row>
    <row r="62" spans="2:16" ht="20.100000000000001" customHeight="1" x14ac:dyDescent="0.25">
      <c r="B62" s="170" t="s">
        <v>91</v>
      </c>
      <c r="C62" s="169"/>
      <c r="D62" s="33" t="b">
        <v>1</v>
      </c>
      <c r="E62" s="168" t="s">
        <v>94</v>
      </c>
      <c r="F62" s="169"/>
      <c r="G62" s="33" t="b">
        <v>1</v>
      </c>
      <c r="H62" s="170" t="s">
        <v>95</v>
      </c>
      <c r="I62" s="169"/>
      <c r="J62" s="33" t="b">
        <v>0</v>
      </c>
      <c r="K62" s="170" t="s">
        <v>96</v>
      </c>
      <c r="L62" s="169"/>
      <c r="M62" s="33" t="b">
        <v>1</v>
      </c>
      <c r="N62" s="171" t="s">
        <v>86</v>
      </c>
      <c r="O62" s="169"/>
      <c r="P62" s="33" t="b">
        <v>1</v>
      </c>
    </row>
    <row r="63" spans="2:16" ht="20.100000000000001" customHeight="1" x14ac:dyDescent="0.25">
      <c r="B63" s="170" t="s">
        <v>97</v>
      </c>
      <c r="C63" s="169"/>
      <c r="D63" s="33" t="b">
        <v>1</v>
      </c>
      <c r="E63" s="168" t="s">
        <v>98</v>
      </c>
      <c r="F63" s="169"/>
      <c r="G63" s="33" t="b">
        <v>1</v>
      </c>
      <c r="H63" s="38"/>
      <c r="I63" s="39"/>
      <c r="J63" s="40"/>
      <c r="K63" s="170" t="s">
        <v>99</v>
      </c>
      <c r="L63" s="169"/>
      <c r="M63" s="33" t="b">
        <v>1</v>
      </c>
      <c r="N63" s="171" t="s">
        <v>167</v>
      </c>
      <c r="O63" s="169"/>
      <c r="P63" s="33" t="b">
        <v>1</v>
      </c>
    </row>
    <row r="64" spans="2:16" ht="20.100000000000001" customHeight="1" x14ac:dyDescent="0.25">
      <c r="B64" s="170" t="s">
        <v>100</v>
      </c>
      <c r="C64" s="169"/>
      <c r="D64" s="33" t="b">
        <v>0</v>
      </c>
      <c r="E64" s="168" t="s">
        <v>101</v>
      </c>
      <c r="F64" s="169"/>
      <c r="G64" s="33" t="b">
        <v>1</v>
      </c>
      <c r="H64" s="41"/>
      <c r="I64" s="42"/>
      <c r="J64" s="43"/>
      <c r="K64" s="178" t="s">
        <v>102</v>
      </c>
      <c r="L64" s="17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68" t="s">
        <v>165</v>
      </c>
      <c r="F65" s="16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72" t="s">
        <v>108</v>
      </c>
      <c r="C69" s="172"/>
      <c r="D69" s="51"/>
      <c r="E69" s="51"/>
      <c r="F69" s="174" t="s">
        <v>109</v>
      </c>
      <c r="G69" s="176" t="s">
        <v>110</v>
      </c>
      <c r="H69" s="51"/>
      <c r="I69" s="172" t="s">
        <v>111</v>
      </c>
      <c r="J69" s="17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73"/>
      <c r="C70" s="173"/>
      <c r="D70" s="55"/>
      <c r="E70" s="56"/>
      <c r="F70" s="175"/>
      <c r="G70" s="177"/>
      <c r="H70" s="57"/>
      <c r="I70" s="173"/>
      <c r="J70" s="17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87">
        <v>-152.96299999999999</v>
      </c>
      <c r="D72" s="187">
        <v>-153</v>
      </c>
      <c r="E72" s="81" t="s">
        <v>121</v>
      </c>
      <c r="F72" s="187">
        <v>19.5</v>
      </c>
      <c r="G72" s="187">
        <v>19.100000000000001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87">
        <v>-136.34</v>
      </c>
      <c r="D73" s="187">
        <v>-138.55600000000001</v>
      </c>
      <c r="E73" s="82" t="s">
        <v>125</v>
      </c>
      <c r="F73" s="189">
        <v>38.5</v>
      </c>
      <c r="G73" s="189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87">
        <v>-205.82</v>
      </c>
      <c r="D74" s="187">
        <v>-206.98</v>
      </c>
      <c r="E74" s="82" t="s">
        <v>130</v>
      </c>
      <c r="F74" s="190">
        <v>20</v>
      </c>
      <c r="G74" s="190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87">
        <v>-112.72</v>
      </c>
      <c r="D75" s="187">
        <v>-113.56</v>
      </c>
      <c r="E75" s="82" t="s">
        <v>135</v>
      </c>
      <c r="F75" s="190">
        <v>50</v>
      </c>
      <c r="G75" s="190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87">
        <v>23.76</v>
      </c>
      <c r="D76" s="187">
        <v>23</v>
      </c>
      <c r="E76" s="82" t="s">
        <v>140</v>
      </c>
      <c r="F76" s="190">
        <v>40</v>
      </c>
      <c r="G76" s="190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87">
        <v>28.51</v>
      </c>
      <c r="D77" s="187">
        <v>27.27</v>
      </c>
      <c r="E77" s="82" t="s">
        <v>145</v>
      </c>
      <c r="F77" s="190">
        <v>180</v>
      </c>
      <c r="G77" s="190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87">
        <v>20.059999999999999</v>
      </c>
      <c r="D78" s="187">
        <v>19.62</v>
      </c>
      <c r="E78" s="82" t="s">
        <v>150</v>
      </c>
      <c r="F78" s="100"/>
      <c r="G78" s="100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87">
        <v>20.975999999999999</v>
      </c>
      <c r="D79" s="187">
        <v>20.49</v>
      </c>
      <c r="E79" s="81" t="s">
        <v>155</v>
      </c>
      <c r="F79" s="187">
        <v>18.899999999999999</v>
      </c>
      <c r="G79" s="187">
        <v>12.6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88">
        <v>1.95E-5</v>
      </c>
      <c r="D80" s="188">
        <v>1.95E-5</v>
      </c>
      <c r="E80" s="82" t="s">
        <v>160</v>
      </c>
      <c r="F80" s="189">
        <v>18.5</v>
      </c>
      <c r="G80" s="189">
        <v>40.4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19" t="s">
        <v>164</v>
      </c>
      <c r="C84" s="119"/>
    </row>
    <row r="85" spans="2:16" ht="15" customHeight="1" x14ac:dyDescent="0.25">
      <c r="B85" s="120" t="s">
        <v>182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2"/>
    </row>
    <row r="86" spans="2:16" ht="15" customHeight="1" x14ac:dyDescent="0.25">
      <c r="B86" s="109" t="s">
        <v>185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1"/>
    </row>
    <row r="87" spans="2:16" ht="15" customHeight="1" x14ac:dyDescent="0.25">
      <c r="B87" s="109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1"/>
    </row>
    <row r="88" spans="2:16" ht="15" customHeight="1" x14ac:dyDescent="0.25">
      <c r="B88" s="103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5"/>
    </row>
    <row r="89" spans="2:16" ht="15" customHeight="1" x14ac:dyDescent="0.25">
      <c r="B89" s="112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4"/>
    </row>
    <row r="90" spans="2:16" ht="15" customHeight="1" x14ac:dyDescent="0.25">
      <c r="B90" s="109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1"/>
    </row>
    <row r="91" spans="2:16" ht="15" customHeight="1" x14ac:dyDescent="0.25">
      <c r="B91" s="103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5"/>
    </row>
    <row r="92" spans="2:16" ht="15" customHeight="1" x14ac:dyDescent="0.25">
      <c r="B92" s="103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5"/>
    </row>
    <row r="93" spans="2:16" ht="15" customHeight="1" x14ac:dyDescent="0.25">
      <c r="B93" s="103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5"/>
    </row>
    <row r="94" spans="2:16" ht="15" customHeight="1" x14ac:dyDescent="0.25">
      <c r="B94" s="103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5"/>
    </row>
    <row r="95" spans="2:16" ht="15" customHeight="1" x14ac:dyDescent="0.25">
      <c r="B95" s="103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5"/>
    </row>
    <row r="96" spans="2:16" ht="15" customHeight="1" x14ac:dyDescent="0.25">
      <c r="B96" s="103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5"/>
    </row>
    <row r="97" spans="2:16" ht="15" customHeight="1" x14ac:dyDescent="0.25">
      <c r="B97" s="103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5"/>
    </row>
    <row r="98" spans="2:16" ht="15" customHeight="1" x14ac:dyDescent="0.25">
      <c r="B98" s="10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5"/>
    </row>
    <row r="99" spans="2:16" ht="15" customHeight="1" x14ac:dyDescent="0.25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2024-05-19T04:59:49Z</dcterms:modified>
</cp:coreProperties>
</file>