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<sst xmlns="http://schemas.openxmlformats.org/spreadsheetml/2006/main" count="225" uniqueCount="204">
  <si>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</si>
  <si>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</si>
  <si>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</si>
  <si>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</si>
  <si>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</si>
  <si>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</si>
  <si>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</si>
  <si>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</si>
  <si>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</si>
  <si>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</si>
  <si>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</si>
  <si>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</si>
  <si>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</si>
  <si>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</si>
  <si>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</si>
  <si>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</si>
  <si>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</si>
  <si>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</si>
  <si>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</si>
  <si>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</si>
  <si>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</si>
  <si>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</si>
  <si>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</si>
  <si>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</si>
  <si>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</si>
  <si>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</si>
  <si>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</si>
  <si>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</si>
  <si>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</si>
  <si>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</si>
  <si>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</si>
  <si>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</si>
  <si>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</si>
  <si>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</si>
  <si>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</si>
  <si>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</si>
  <si>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</si>
  <si>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</si>
  <si>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</si>
  <si>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</si>
  <si>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</si>
  <si>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</si>
  <si>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</si>
  <si>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</si>
  <si>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</si>
  <si>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</si>
  <si>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</si>
  <si>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</si>
  <si>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</si>
  <si>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</si>
  <si>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</si>
  <si>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</si>
  <si>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</si>
  <si>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</si>
  <si>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</si>
  <si>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</si>
  <si>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</si>
  <si>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</si>
  <si>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</si>
  <si>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</si>
  <si>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</si>
  <si>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</si>
  <si>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</si>
  <si>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</si>
  <si>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</si>
  <si>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</si>
  <si>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</si>
  <si>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</si>
  <si>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</si>
  <si>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</si>
  <si>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</si>
  <si>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</si>
  <si>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</si>
  <si>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</si>
  <si>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</si>
  <si>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</si>
  <si>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</si>
  <si>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</si>
  <si>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</si>
  <si>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</si>
  <si>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</si>
  <si>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</si>
  <si>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</si>
  <si>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</si>
  <si>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</si>
  <si>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</si>
  <si>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</si>
  <si>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</si>
  <si>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</si>
  <si>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</si>
  <si>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</si>
  <si>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</si>
  <si>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</si>
  <si>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</si>
  <si>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</si>
  <si>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</si>
  <si>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</si>
  <si>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</si>
  <si>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</si>
  <si>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</si>
  <si>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</si>
  <si>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</si>
  <si>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</si>
  <si>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</si>
  <si>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</si>
  <si>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</si>
  <si>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</si>
  <si>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</si>
  <si>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</si>
  <si>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</si>
  <si>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</si>
  <si>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</si>
  <si>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</si>
  <si>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</si>
  <si>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</si>
  <si>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</si>
  <si>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</si>
  <si>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</si>
  <si>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</si>
  <si>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</si>
  <si>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</si>
  <si>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</si>
  <si>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</si>
  <si>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</si>
  <si>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</si>
  <si>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</si>
  <si>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</si>
  <si>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</si>
  <si>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</si>
  <si>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</si>
  <si>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</si>
  <si>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</si>
  <si>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</si>
  <si>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</si>
  <si>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</si>
  <si>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</si>
  <si>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</si>
  <si>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</si>
  <si>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</si>
  <si>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</si>
  <si>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</si>
  <si>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</si>
  <si>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</si>
  <si>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</si>
  <si>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</si>
  <si>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</si>
  <si>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</si>
  <si>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</si>
  <si>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</si>
  <si>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</si>
  <si>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</si>
  <si>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</si>
  <si>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</si>
  <si>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</si>
  <si>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</si>
  <si>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</si>
  <si>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</si>
  <si>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</si>
  <si>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</si>
  <si>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</si>
  <si>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</si>
  <si>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</si>
  <si>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</si>
  <si>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</si>
  <si>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</si>
  <si>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</si>
  <si>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</si>
  <si>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</si>
  <si>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</si>
  <si>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</si>
  <si>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</si>
  <si>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</si>
  <si>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</si>
  <si>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</si>
  <si>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</si>
  <si>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</si>
  <si>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</si>
  <si>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</si>
  <si>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</si>
  <si>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</si>
  <si>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</si>
  <si>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</si>
  <si>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</si>
  <si>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NE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</si>
  <si>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</si>
  <si>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</si>
  <si>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KSP</t>
    <phoneticPr fontId="3" type="noConversion"/>
  </si>
  <si>
    <t>BLG</t>
    <phoneticPr fontId="3" type="noConversion"/>
  </si>
  <si>
    <t>M_12541-12542:M</t>
    <phoneticPr fontId="3" type="noConversion"/>
  </si>
  <si>
    <t>M_12577-12578:T</t>
    <phoneticPr fontId="3" type="noConversion"/>
  </si>
  <si>
    <t>L_12631-12632</t>
    <phoneticPr fontId="3" type="noConversion"/>
  </si>
  <si>
    <t>L_12634-12636</t>
    <phoneticPr fontId="3" type="noConversion"/>
  </si>
  <si>
    <t>L_12639-12642</t>
    <phoneticPr fontId="3" type="noConversion"/>
  </si>
  <si>
    <t>L_12644-12645</t>
    <phoneticPr fontId="3" type="noConversion"/>
  </si>
  <si>
    <t>L_12647</t>
    <phoneticPr fontId="3" type="noConversion"/>
  </si>
  <si>
    <t>NE</t>
    <phoneticPr fontId="3" type="noConversion"/>
  </si>
  <si>
    <t>L_12678</t>
    <phoneticPr fontId="3" type="noConversion"/>
  </si>
  <si>
    <t>L_12681</t>
    <phoneticPr fontId="3" type="noConversion"/>
  </si>
  <si>
    <t>M_12715</t>
    <phoneticPr fontId="3" type="noConversion"/>
  </si>
  <si>
    <t>M_12703-12704:K</t>
    <phoneticPr fontId="3" type="noConversion"/>
  </si>
  <si>
    <t>3) BLG 11, 12, 14, 15, 16, 18, 19, 41, 42, 02, 03, 43, 01, 04, 17 달영향으로 스크립트에서 삭제</t>
    <phoneticPr fontId="3" type="noConversion"/>
  </si>
  <si>
    <t>1) 구름으로 인한 저녁 플랫 &amp; 저녁 TMT 미촬영</t>
    <phoneticPr fontId="3" type="noConversion"/>
  </si>
  <si>
    <t>2) 17:36 관측 재개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</si>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</sst>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2" sqref="D7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2" t="s">
        <v>0</v>
      </c>
      <c r="C2" s="18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3">
        <v>45409</v>
      </c>
      <c r="D3" s="184"/>
      <c r="E3" s="1"/>
      <c r="F3" s="1"/>
      <c r="G3" s="1"/>
      <c r="H3" s="1"/>
      <c r="I3" s="1"/>
      <c r="J3" s="1"/>
      <c r="K3" s="36" t="s">
        <v>2</v>
      </c>
      <c r="L3" s="185">
        <f>(P31-(P32+P33))/P31*100</f>
        <v>98.755832037325035</v>
      </c>
      <c r="M3" s="185"/>
      <c r="N3" s="36" t="s">
        <v>3</v>
      </c>
      <c r="O3" s="185">
        <f>(P31-P33)/P31*100</f>
        <v>100</v>
      </c>
      <c r="P3" s="185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2" t="s">
        <v>6</v>
      </c>
      <c r="C7" s="18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2">
        <v>0.70486111111111116</v>
      </c>
      <c r="D9" s="113"/>
      <c r="E9" s="113">
        <v>15.6</v>
      </c>
      <c r="F9" s="113">
        <v>49</v>
      </c>
      <c r="G9" s="110" t="s">
        <v>183</v>
      </c>
      <c r="H9" s="114">
        <v>9.9</v>
      </c>
      <c r="I9" s="126">
        <v>84</v>
      </c>
      <c r="J9" s="115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3" customFormat="1" ht="14.25" customHeight="1" x14ac:dyDescent="0.25">
      <c r="B10" s="84" t="s">
        <v>22</v>
      </c>
      <c r="C10" s="118">
        <v>0.9375</v>
      </c>
      <c r="D10" s="114">
        <v>2.0299999999999998</v>
      </c>
      <c r="E10" s="114">
        <v>13.2</v>
      </c>
      <c r="F10" s="114">
        <v>60</v>
      </c>
      <c r="G10" s="126" t="s">
        <v>195</v>
      </c>
      <c r="H10" s="114">
        <v>7</v>
      </c>
      <c r="I10" s="119"/>
      <c r="J10" s="115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2">
        <v>0.17986111111111111</v>
      </c>
      <c r="D11" s="121">
        <v>2.2000000000000002</v>
      </c>
      <c r="E11" s="121">
        <v>11.5</v>
      </c>
      <c r="F11" s="121">
        <v>71</v>
      </c>
      <c r="G11" s="126" t="s">
        <v>203</v>
      </c>
      <c r="H11" s="121">
        <v>11.8</v>
      </c>
      <c r="I11" s="123"/>
      <c r="J11" s="115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23.475000000000001</v>
      </c>
      <c r="D12" s="12">
        <f>AVERAGE(D9:D11)</f>
        <v>2.1150000000000002</v>
      </c>
      <c r="E12" s="12">
        <f>AVERAGE(E9:E11)</f>
        <v>13.433333333333332</v>
      </c>
      <c r="F12" s="13">
        <f>AVERAGE(F9:F11)</f>
        <v>60</v>
      </c>
      <c r="G12" s="14"/>
      <c r="H12" s="15">
        <f>AVERAGE(H9:H11)</f>
        <v>9.5666666666666664</v>
      </c>
      <c r="I12" s="16"/>
      <c r="J12" s="17">
        <f>AVERAGE(J9:J11)</f>
        <v>3.6666666666666665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2" t="s">
        <v>25</v>
      </c>
      <c r="C14" s="18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206" t="s">
        <v>178</v>
      </c>
      <c r="D16" s="208" t="s">
        <v>179</v>
      </c>
      <c r="E16" s="208" t="s">
        <v>186</v>
      </c>
      <c r="F16" s="109" t="s">
        <v>187</v>
      </c>
      <c r="G16" s="109" t="s">
        <v>179</v>
      </c>
      <c r="H16" s="88"/>
      <c r="I16" s="88"/>
      <c r="J16" s="88"/>
      <c r="K16" s="88"/>
      <c r="L16" s="88"/>
      <c r="M16" s="88"/>
      <c r="N16" s="88"/>
      <c r="O16" s="88"/>
      <c r="P16" s="109" t="s">
        <v>41</v>
      </c>
    </row>
    <row r="17" spans="2:16" ht="14.1" customHeight="1" x14ac:dyDescent="0.25">
      <c r="B17" s="25" t="s">
        <v>42</v>
      </c>
      <c r="C17" s="207">
        <v>0.6743055555555556</v>
      </c>
      <c r="D17" s="207">
        <v>0.67569444444444438</v>
      </c>
      <c r="E17" s="207">
        <v>0.73333333333333339</v>
      </c>
      <c r="F17" s="111">
        <v>0.88750000000000007</v>
      </c>
      <c r="G17" s="111">
        <v>0.17986111111111111</v>
      </c>
      <c r="H17" s="89"/>
      <c r="I17" s="89"/>
      <c r="J17" s="89"/>
      <c r="K17" s="89"/>
      <c r="L17" s="89"/>
      <c r="M17" s="89"/>
      <c r="N17" s="89"/>
      <c r="O17" s="89"/>
      <c r="P17" s="111">
        <v>0.18472222222222223</v>
      </c>
    </row>
    <row r="18" spans="2:16" ht="14.1" customHeight="1" x14ac:dyDescent="0.25">
      <c r="B18" s="25" t="s">
        <v>43</v>
      </c>
      <c r="C18" s="208">
        <v>12525</v>
      </c>
      <c r="D18" s="208">
        <f>C18+1</f>
        <v>12526</v>
      </c>
      <c r="E18" s="208">
        <f>D19+1</f>
        <v>12531</v>
      </c>
      <c r="F18" s="109">
        <f>E19+1</f>
        <v>12631</v>
      </c>
      <c r="G18" s="109">
        <f t="shared" ref="G18" si="0">F19+1</f>
        <v>12812</v>
      </c>
      <c r="H18" s="88"/>
      <c r="I18" s="88"/>
      <c r="J18" s="88"/>
      <c r="K18" s="88"/>
      <c r="L18" s="88"/>
      <c r="M18" s="88"/>
      <c r="N18" s="88"/>
      <c r="O18" s="88"/>
      <c r="P18" s="109">
        <v>12817</v>
      </c>
    </row>
    <row r="19" spans="2:16" ht="14.1" customHeight="1" thickBot="1" x14ac:dyDescent="0.3">
      <c r="B19" s="9" t="s">
        <v>44</v>
      </c>
      <c r="C19" s="90"/>
      <c r="D19" s="208">
        <v>12530</v>
      </c>
      <c r="E19" s="116">
        <v>12630</v>
      </c>
      <c r="F19" s="116">
        <v>12811</v>
      </c>
      <c r="G19" s="116">
        <v>12816</v>
      </c>
      <c r="H19" s="91"/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100</v>
      </c>
      <c r="F20" s="23">
        <f t="shared" si="1"/>
        <v>181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1" t="s">
        <v>46</v>
      </c>
      <c r="C22" s="25" t="s">
        <v>21</v>
      </c>
      <c r="D22" s="25" t="s">
        <v>23</v>
      </c>
      <c r="E22" s="25" t="s">
        <v>47</v>
      </c>
      <c r="F22" s="192" t="s">
        <v>48</v>
      </c>
      <c r="G22" s="192"/>
      <c r="H22" s="192"/>
      <c r="I22" s="192"/>
      <c r="J22" s="25" t="s">
        <v>21</v>
      </c>
      <c r="K22" s="25" t="s">
        <v>23</v>
      </c>
      <c r="L22" s="25" t="s">
        <v>47</v>
      </c>
      <c r="M22" s="192" t="s">
        <v>48</v>
      </c>
      <c r="N22" s="192"/>
      <c r="O22" s="192"/>
      <c r="P22" s="192"/>
    </row>
    <row r="23" spans="2:16" ht="13.5" customHeight="1" x14ac:dyDescent="0.25">
      <c r="B23" s="191"/>
      <c r="C23" s="110"/>
      <c r="D23" s="110"/>
      <c r="E23" s="110" t="s">
        <v>49</v>
      </c>
      <c r="F23" s="190" t="s">
        <v>173</v>
      </c>
      <c r="G23" s="190"/>
      <c r="H23" s="190"/>
      <c r="I23" s="190"/>
      <c r="J23" s="125"/>
      <c r="K23" s="125"/>
      <c r="L23" s="125" t="s">
        <v>50</v>
      </c>
      <c r="M23" s="190" t="s">
        <v>173</v>
      </c>
      <c r="N23" s="190"/>
      <c r="O23" s="190"/>
      <c r="P23" s="190"/>
    </row>
    <row r="24" spans="2:16" ht="13.5" customHeight="1" x14ac:dyDescent="0.25">
      <c r="B24" s="191"/>
      <c r="C24" s="125"/>
      <c r="D24" s="125"/>
      <c r="E24" s="125" t="s">
        <v>51</v>
      </c>
      <c r="F24" s="190" t="s">
        <v>173</v>
      </c>
      <c r="G24" s="190"/>
      <c r="H24" s="190"/>
      <c r="I24" s="190"/>
      <c r="J24" s="125"/>
      <c r="K24" s="125"/>
      <c r="L24" s="125" t="s">
        <v>52</v>
      </c>
      <c r="M24" s="190" t="s">
        <v>173</v>
      </c>
      <c r="N24" s="190"/>
      <c r="O24" s="190"/>
      <c r="P24" s="190"/>
    </row>
    <row r="25" spans="2:16" ht="13.5" customHeight="1" x14ac:dyDescent="0.25">
      <c r="B25" s="191"/>
      <c r="C25" s="110"/>
      <c r="D25" s="125"/>
      <c r="E25" s="110" t="s">
        <v>52</v>
      </c>
      <c r="F25" s="190" t="s">
        <v>173</v>
      </c>
      <c r="G25" s="190"/>
      <c r="H25" s="190"/>
      <c r="I25" s="190"/>
      <c r="J25" s="125"/>
      <c r="K25" s="125"/>
      <c r="L25" s="125" t="s">
        <v>51</v>
      </c>
      <c r="M25" s="190" t="s">
        <v>173</v>
      </c>
      <c r="N25" s="190"/>
      <c r="O25" s="190"/>
      <c r="P25" s="190"/>
    </row>
    <row r="26" spans="2:16" ht="13.5" customHeight="1" x14ac:dyDescent="0.25">
      <c r="B26" s="191"/>
      <c r="C26" s="125"/>
      <c r="D26" s="125"/>
      <c r="E26" s="125" t="s">
        <v>50</v>
      </c>
      <c r="F26" s="190" t="s">
        <v>182</v>
      </c>
      <c r="G26" s="190"/>
      <c r="H26" s="190"/>
      <c r="I26" s="190"/>
      <c r="J26" s="125"/>
      <c r="K26" s="125"/>
      <c r="L26" s="125" t="s">
        <v>49</v>
      </c>
      <c r="M26" s="190" t="s">
        <v>182</v>
      </c>
      <c r="N26" s="190"/>
      <c r="O26" s="190"/>
      <c r="P26" s="19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2" t="s">
        <v>53</v>
      </c>
      <c r="C28" s="182"/>
      <c r="D28" s="18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0.28472222222222221</v>
      </c>
      <c r="D30" s="102">
        <v>0.14722222222222223</v>
      </c>
      <c r="E30" s="102"/>
      <c r="F30" s="102"/>
      <c r="G30" s="102"/>
      <c r="H30" s="102"/>
      <c r="I30" s="102"/>
      <c r="J30" s="102"/>
      <c r="K30" s="127"/>
      <c r="L30" s="102"/>
      <c r="M30" s="102"/>
      <c r="N30" s="102"/>
      <c r="O30" s="102"/>
      <c r="P30" s="205">
        <f>SUM(C30:J30,L30:N30)</f>
        <v>0.43194444444444446</v>
      </c>
    </row>
    <row r="31" spans="2:16" ht="14.1" customHeight="1" x14ac:dyDescent="0.25">
      <c r="B31" s="26" t="s">
        <v>172</v>
      </c>
      <c r="C31" s="124">
        <v>0.29236111111111113</v>
      </c>
      <c r="D31" s="117">
        <v>0.15416666666666667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  <c r="P31" s="205">
        <f>SUM(C31:N31)</f>
        <v>0.4465277777777778</v>
      </c>
    </row>
    <row r="32" spans="2:16" ht="14.1" customHeight="1" x14ac:dyDescent="0.25">
      <c r="B32" s="26" t="s">
        <v>68</v>
      </c>
      <c r="C32" s="209"/>
      <c r="D32" s="210">
        <v>5.5555555555555558E-3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205">
        <f>SUM(C32:N32)</f>
        <v>5.5555555555555558E-3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214">
        <f>SUM(C33:N33)</f>
        <v>0</v>
      </c>
    </row>
    <row r="34" spans="2:16" ht="14.1" customHeight="1" x14ac:dyDescent="0.25">
      <c r="B34" s="75" t="s">
        <v>170</v>
      </c>
      <c r="C34" s="100">
        <f>C31-C32-C33</f>
        <v>0.29236111111111113</v>
      </c>
      <c r="D34" s="100">
        <f t="shared" ref="D34:P34" si="2">D31-D32-D33</f>
        <v>0.14861111111111111</v>
      </c>
      <c r="E34" s="100">
        <f t="shared" si="2"/>
        <v>0</v>
      </c>
      <c r="F34" s="100">
        <f t="shared" si="2"/>
        <v>0</v>
      </c>
      <c r="G34" s="100">
        <f t="shared" si="2"/>
        <v>0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0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0.44097222222222227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8" t="s">
        <v>70</v>
      </c>
      <c r="C36" s="181" t="s">
        <v>188</v>
      </c>
      <c r="D36" s="181"/>
      <c r="E36" s="181" t="s">
        <v>189</v>
      </c>
      <c r="F36" s="181"/>
      <c r="G36" s="181" t="s">
        <v>190</v>
      </c>
      <c r="H36" s="181"/>
      <c r="I36" s="181" t="s">
        <v>191</v>
      </c>
      <c r="J36" s="181"/>
      <c r="K36" s="181" t="s">
        <v>192</v>
      </c>
      <c r="L36" s="181"/>
      <c r="M36" s="181" t="s">
        <v>193</v>
      </c>
      <c r="N36" s="181"/>
      <c r="O36" s="181" t="s">
        <v>194</v>
      </c>
      <c r="P36" s="181"/>
    </row>
    <row r="37" spans="2:16" ht="18" customHeight="1" x14ac:dyDescent="0.25">
      <c r="B37" s="179"/>
      <c r="C37" s="177" t="s">
        <v>196</v>
      </c>
      <c r="D37" s="177"/>
      <c r="E37" s="177" t="s">
        <v>197</v>
      </c>
      <c r="F37" s="177"/>
      <c r="G37" s="177" t="s">
        <v>199</v>
      </c>
      <c r="H37" s="177"/>
      <c r="I37" s="177" t="s">
        <v>198</v>
      </c>
      <c r="J37" s="177"/>
      <c r="K37" s="177"/>
      <c r="L37" s="177"/>
      <c r="M37" s="177"/>
      <c r="N37" s="177"/>
      <c r="O37" s="177"/>
      <c r="P37" s="177"/>
    </row>
    <row r="38" spans="2:16" ht="18" customHeight="1" x14ac:dyDescent="0.25">
      <c r="B38" s="179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2:16" ht="18" customHeight="1" x14ac:dyDescent="0.25">
      <c r="B39" s="179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2:16" ht="18" customHeight="1" x14ac:dyDescent="0.25">
      <c r="B40" s="179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2:16" ht="18" customHeight="1" x14ac:dyDescent="0.25">
      <c r="B41" s="180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71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 t="s">
        <v>201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 t="s">
        <v>202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4" t="s">
        <v>200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3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56"/>
      <c r="C52" s="157"/>
      <c r="D52" s="154"/>
      <c r="E52" s="154"/>
      <c r="F52" s="154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169</v>
      </c>
      <c r="C53" s="160"/>
      <c r="D53" s="103"/>
      <c r="E53" s="120"/>
      <c r="F53" s="103"/>
      <c r="G53" s="163"/>
      <c r="H53" s="160"/>
      <c r="I53" s="160"/>
      <c r="J53" s="160"/>
      <c r="K53" s="160"/>
      <c r="L53" s="160"/>
      <c r="M53" s="160"/>
      <c r="N53" s="160"/>
      <c r="O53" s="160"/>
      <c r="P53" s="164"/>
    </row>
    <row r="54" spans="2:16" ht="14.1" customHeight="1" thickTop="1" thickBot="1" x14ac:dyDescent="0.3">
      <c r="B54" s="161" t="s">
        <v>168</v>
      </c>
      <c r="C54" s="162"/>
      <c r="D54" s="162"/>
      <c r="E54" s="162"/>
      <c r="F54" s="120">
        <v>162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0" t="s">
        <v>72</v>
      </c>
      <c r="C56" s="14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1" t="s">
        <v>73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44" t="s">
        <v>74</v>
      </c>
      <c r="O57" s="142"/>
      <c r="P57" s="145"/>
    </row>
    <row r="58" spans="2:16" ht="17.100000000000001" customHeight="1" x14ac:dyDescent="0.25">
      <c r="B58" s="146" t="s">
        <v>75</v>
      </c>
      <c r="C58" s="147"/>
      <c r="D58" s="148"/>
      <c r="E58" s="146" t="s">
        <v>76</v>
      </c>
      <c r="F58" s="147"/>
      <c r="G58" s="148"/>
      <c r="H58" s="147" t="s">
        <v>77</v>
      </c>
      <c r="I58" s="147"/>
      <c r="J58" s="147"/>
      <c r="K58" s="149" t="s">
        <v>78</v>
      </c>
      <c r="L58" s="147"/>
      <c r="M58" s="150"/>
      <c r="N58" s="151"/>
      <c r="O58" s="147"/>
      <c r="P58" s="152"/>
    </row>
    <row r="59" spans="2:16" ht="20.100000000000001" customHeight="1" x14ac:dyDescent="0.25">
      <c r="B59" s="128" t="s">
        <v>79</v>
      </c>
      <c r="C59" s="129"/>
      <c r="D59" s="33" t="b">
        <v>1</v>
      </c>
      <c r="E59" s="128" t="s">
        <v>80</v>
      </c>
      <c r="F59" s="129"/>
      <c r="G59" s="33" t="b">
        <v>1</v>
      </c>
      <c r="H59" s="136" t="s">
        <v>81</v>
      </c>
      <c r="I59" s="129"/>
      <c r="J59" s="33" t="b">
        <v>1</v>
      </c>
      <c r="K59" s="136" t="s">
        <v>82</v>
      </c>
      <c r="L59" s="129"/>
      <c r="M59" s="33" t="b">
        <v>1</v>
      </c>
      <c r="N59" s="137" t="s">
        <v>83</v>
      </c>
      <c r="O59" s="129"/>
      <c r="P59" s="33" t="b">
        <v>1</v>
      </c>
    </row>
    <row r="60" spans="2:16" ht="20.100000000000001" customHeight="1" x14ac:dyDescent="0.25">
      <c r="B60" s="128" t="s">
        <v>84</v>
      </c>
      <c r="C60" s="129"/>
      <c r="D60" s="33" t="b">
        <v>1</v>
      </c>
      <c r="E60" s="128" t="s">
        <v>85</v>
      </c>
      <c r="F60" s="129"/>
      <c r="G60" s="33" t="b">
        <v>1</v>
      </c>
      <c r="H60" s="136" t="s">
        <v>86</v>
      </c>
      <c r="I60" s="129"/>
      <c r="J60" s="33" t="b">
        <v>1</v>
      </c>
      <c r="K60" s="136" t="s">
        <v>87</v>
      </c>
      <c r="L60" s="129"/>
      <c r="M60" s="33" t="b">
        <v>1</v>
      </c>
      <c r="N60" s="137" t="s">
        <v>88</v>
      </c>
      <c r="O60" s="129"/>
      <c r="P60" s="33" t="b">
        <v>1</v>
      </c>
    </row>
    <row r="61" spans="2:16" ht="20.100000000000001" customHeight="1" x14ac:dyDescent="0.25">
      <c r="B61" s="128" t="s">
        <v>89</v>
      </c>
      <c r="C61" s="129"/>
      <c r="D61" s="33" t="b">
        <v>1</v>
      </c>
      <c r="E61" s="128" t="s">
        <v>90</v>
      </c>
      <c r="F61" s="129"/>
      <c r="G61" s="33" t="b">
        <v>1</v>
      </c>
      <c r="H61" s="136" t="s">
        <v>91</v>
      </c>
      <c r="I61" s="129"/>
      <c r="J61" s="33" t="b">
        <v>1</v>
      </c>
      <c r="K61" s="136" t="s">
        <v>92</v>
      </c>
      <c r="L61" s="129"/>
      <c r="M61" s="33" t="b">
        <v>1</v>
      </c>
      <c r="N61" s="137" t="s">
        <v>93</v>
      </c>
      <c r="O61" s="129"/>
      <c r="P61" s="33" t="b">
        <v>1</v>
      </c>
    </row>
    <row r="62" spans="2:16" ht="20.100000000000001" customHeight="1" x14ac:dyDescent="0.25">
      <c r="B62" s="136" t="s">
        <v>91</v>
      </c>
      <c r="C62" s="129"/>
      <c r="D62" s="33" t="b">
        <v>1</v>
      </c>
      <c r="E62" s="128" t="s">
        <v>94</v>
      </c>
      <c r="F62" s="129"/>
      <c r="G62" s="33" t="b">
        <v>1</v>
      </c>
      <c r="H62" s="136" t="s">
        <v>95</v>
      </c>
      <c r="I62" s="129"/>
      <c r="J62" s="33" t="b">
        <v>0</v>
      </c>
      <c r="K62" s="136" t="s">
        <v>96</v>
      </c>
      <c r="L62" s="129"/>
      <c r="M62" s="33" t="b">
        <v>1</v>
      </c>
      <c r="N62" s="137" t="s">
        <v>86</v>
      </c>
      <c r="O62" s="129"/>
      <c r="P62" s="33" t="b">
        <v>1</v>
      </c>
    </row>
    <row r="63" spans="2:16" ht="20.100000000000001" customHeight="1" x14ac:dyDescent="0.25">
      <c r="B63" s="136" t="s">
        <v>97</v>
      </c>
      <c r="C63" s="129"/>
      <c r="D63" s="33" t="b">
        <v>1</v>
      </c>
      <c r="E63" s="128" t="s">
        <v>98</v>
      </c>
      <c r="F63" s="129"/>
      <c r="G63" s="33" t="b">
        <v>1</v>
      </c>
      <c r="H63" s="38"/>
      <c r="I63" s="39"/>
      <c r="J63" s="40"/>
      <c r="K63" s="136" t="s">
        <v>99</v>
      </c>
      <c r="L63" s="129"/>
      <c r="M63" s="33" t="b">
        <v>1</v>
      </c>
      <c r="N63" s="137" t="s">
        <v>167</v>
      </c>
      <c r="O63" s="129"/>
      <c r="P63" s="33" t="b">
        <v>1</v>
      </c>
    </row>
    <row r="64" spans="2:16" ht="20.100000000000001" customHeight="1" x14ac:dyDescent="0.25">
      <c r="B64" s="136" t="s">
        <v>100</v>
      </c>
      <c r="C64" s="129"/>
      <c r="D64" s="33" t="b">
        <v>0</v>
      </c>
      <c r="E64" s="128" t="s">
        <v>101</v>
      </c>
      <c r="F64" s="129"/>
      <c r="G64" s="33" t="b">
        <v>1</v>
      </c>
      <c r="H64" s="41"/>
      <c r="I64" s="42"/>
      <c r="J64" s="43"/>
      <c r="K64" s="138" t="s">
        <v>102</v>
      </c>
      <c r="L64" s="13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8" t="s">
        <v>165</v>
      </c>
      <c r="F65" s="12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0" t="s">
        <v>108</v>
      </c>
      <c r="C69" s="130"/>
      <c r="D69" s="51"/>
      <c r="E69" s="51"/>
      <c r="F69" s="132" t="s">
        <v>109</v>
      </c>
      <c r="G69" s="134" t="s">
        <v>110</v>
      </c>
      <c r="H69" s="51"/>
      <c r="I69" s="130" t="s">
        <v>111</v>
      </c>
      <c r="J69" s="13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1"/>
      <c r="C70" s="131"/>
      <c r="D70" s="55"/>
      <c r="E70" s="56"/>
      <c r="F70" s="133"/>
      <c r="G70" s="135"/>
      <c r="H70" s="57"/>
      <c r="I70" s="131"/>
      <c r="J70" s="13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5">
        <v>-152.43100000000001</v>
      </c>
      <c r="D72" s="105">
        <v>-153.798</v>
      </c>
      <c r="E72" s="81" t="s">
        <v>121</v>
      </c>
      <c r="F72" s="105">
        <v>19.899999999999999</v>
      </c>
      <c r="G72" s="105">
        <v>19.2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5">
        <v>-135.691</v>
      </c>
      <c r="D73" s="105">
        <v>-138.26</v>
      </c>
      <c r="E73" s="82" t="s">
        <v>125</v>
      </c>
      <c r="F73" s="107">
        <v>32</v>
      </c>
      <c r="G73" s="107">
        <v>33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5">
        <v>-205.83799999999999</v>
      </c>
      <c r="D74" s="105">
        <v>-206.68600000000001</v>
      </c>
      <c r="E74" s="82" t="s">
        <v>130</v>
      </c>
      <c r="F74" s="108">
        <v>20</v>
      </c>
      <c r="G74" s="10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5">
        <v>-112.386</v>
      </c>
      <c r="D75" s="105">
        <v>-113.548</v>
      </c>
      <c r="E75" s="82" t="s">
        <v>135</v>
      </c>
      <c r="F75" s="108">
        <v>50</v>
      </c>
      <c r="G75" s="108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5">
        <v>25.123999999999999</v>
      </c>
      <c r="D76" s="105">
        <v>22.433</v>
      </c>
      <c r="E76" s="82" t="s">
        <v>140</v>
      </c>
      <c r="F76" s="108">
        <v>40</v>
      </c>
      <c r="G76" s="10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5">
        <v>29.643000000000001</v>
      </c>
      <c r="D77" s="105">
        <v>26.638000000000002</v>
      </c>
      <c r="E77" s="82" t="s">
        <v>145</v>
      </c>
      <c r="F77" s="108">
        <v>180</v>
      </c>
      <c r="G77" s="108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5">
        <v>21.556999999999999</v>
      </c>
      <c r="D78" s="105">
        <v>18.981999999999999</v>
      </c>
      <c r="E78" s="82" t="s">
        <v>150</v>
      </c>
      <c r="F78" s="104"/>
      <c r="G78" s="10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5">
        <v>22.454999999999998</v>
      </c>
      <c r="D79" s="105">
        <v>19.876000000000001</v>
      </c>
      <c r="E79" s="81" t="s">
        <v>155</v>
      </c>
      <c r="F79" s="105">
        <v>18.7</v>
      </c>
      <c r="G79" s="105">
        <v>12.8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6">
        <v>1.7900000000000001E-5</v>
      </c>
      <c r="D80" s="106">
        <v>1.8E-5</v>
      </c>
      <c r="E80" s="82" t="s">
        <v>160</v>
      </c>
      <c r="F80" s="107">
        <v>42.5</v>
      </c>
      <c r="G80" s="107">
        <v>77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6" t="s">
        <v>164</v>
      </c>
      <c r="C84" s="186"/>
    </row>
    <row r="85" spans="2:16" ht="15" customHeight="1" x14ac:dyDescent="0.25">
      <c r="B85" s="202" t="s">
        <v>184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99" t="s">
        <v>185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187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9"/>
    </row>
    <row r="88" spans="2:16" ht="15" customHeight="1" x14ac:dyDescent="0.25">
      <c r="B88" s="187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9"/>
    </row>
    <row r="89" spans="2:16" ht="15" customHeight="1" x14ac:dyDescent="0.25"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3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5"/>
    </row>
    <row r="92" spans="2:16" ht="15" customHeight="1" x14ac:dyDescent="0.25">
      <c r="B92" s="193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5"/>
    </row>
    <row r="93" spans="2:16" ht="15" customHeight="1" x14ac:dyDescent="0.25">
      <c r="B93" s="193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5"/>
    </row>
    <row r="94" spans="2:16" ht="15" customHeight="1" x14ac:dyDescent="0.25"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5"/>
    </row>
    <row r="95" spans="2:16" ht="15" customHeight="1" x14ac:dyDescent="0.25">
      <c r="B95" s="193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5"/>
    </row>
    <row r="96" spans="2:16" ht="15" customHeight="1" x14ac:dyDescent="0.25">
      <c r="B96" s="193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5"/>
    </row>
    <row r="97" spans="2:16" ht="15" customHeight="1" x14ac:dyDescent="0.25">
      <c r="B97" s="193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5"/>
    </row>
    <row r="98" spans="2:16" ht="15" customHeight="1" x14ac:dyDescent="0.25">
      <c r="B98" s="193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5"/>
    </row>
    <row r="99" spans="2:16" ht="15" customHeight="1" x14ac:dyDescent="0.25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2024-04-28T04:30:49Z</dcterms:modified>
</cp:coreProperties>
</file>